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30" windowWidth="15480" windowHeight="13095" firstSheet="1" activeTab="1"/>
  </bookViews>
  <sheets>
    <sheet name="Лист1" sheetId="1" state="hidden" r:id="rId1"/>
    <sheet name="01.07.18" sheetId="2" r:id="rId2"/>
  </sheets>
  <definedNames/>
  <calcPr fullCalcOnLoad="1"/>
</workbook>
</file>

<file path=xl/sharedStrings.xml><?xml version="1.0" encoding="utf-8"?>
<sst xmlns="http://schemas.openxmlformats.org/spreadsheetml/2006/main" count="130" uniqueCount="128">
  <si>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</si>
  <si>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</si>
  <si>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</si>
  <si>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</si>
  <si>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</si>
  <si>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</si>
  <si>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</si>
  <si>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</si>
  <si>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</si>
  <si>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</si>
  <si>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</si>
  <si>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</si>
  <si>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</si>
  <si>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</si>
  <si>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</si>
  <si>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</si>
  <si>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</si>
  <si>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</si>
  <si>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</si>
  <si>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</si>
  <si>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</si>
  <si>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</si>
  <si>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</si>
  <si>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</si>
  <si>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</si>
  <si>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</si>
  <si>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</si>
  <si>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</si>
  <si>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</si>
  <si>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</si>
  <si>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</si>
  <si>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</si>
  <si>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</si>
  <si>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</si>
  <si>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</si>
  <si>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</si>
  <si>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</si>
  <si>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</si>
  <si>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</si>
  <si>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</si>
  <si>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 xml:space="preserve">           Исполнение</t>
  </si>
  <si>
    <t>Государственная регистрация актов гражданского состояния.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</si>
  <si>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</si>
  <si>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</si>
  <si>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</si>
  <si>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</si>
  <si>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</si>
  <si>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</si>
  <si>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</si>
  <si>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</si>
  <si>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</si>
  <si>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</si>
  <si>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</si>
  <si>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</si>
  <si>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</si>
  <si>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</si>
  <si>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</si>
  <si>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</si>
  <si>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</si>
  <si>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</si>
  <si>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</si>
  <si>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</si>
  <si>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</si>
  <si>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</si>
  <si>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</si>
  <si>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</si>
  <si>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</si>
  <si>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</si>
  <si>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Субвенции на реализацию дошкол., общего и дополн.образ.по основным общеобр.програм.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</si>
  <si>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</si>
  <si>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</si>
  <si>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</si>
  <si>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Физическая культура и спорт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</si>
  <si>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</si>
  <si>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</si>
  <si>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</si>
  <si>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</si>
  <si>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Межбюдж.трансферты на  проведения мероприятий по подключению общедоступных библиотек РФ к сети Интернет</t>
  </si>
  <si>
    <t>Субсидии на мероприятия  гос.программы "Доступная  среда" (дошкольное образование)</t>
  </si>
  <si>
    <t>Субсидии на обеспечение земельных участков, предоставленных на бесплатной основе гражданам, имеющих 3-х и более детей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</si>
  <si>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</si>
  <si>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</si>
  <si>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 xml:space="preserve">Мероприятия по энергосбережению и повышению энергетической эффективности систем коммунальной инфраструктуры </t>
  </si>
  <si>
    <t>Субсидии на кап.ремонт зданий муниц.общеобразовательных учреждений</t>
  </si>
  <si>
    <t>Обеспечение деятельности комиссии по делам несовершеннолетних</t>
  </si>
  <si>
    <t>Субвенция на проведение Всеросийской сельскохозяйственной переписи в 2016 году</t>
  </si>
  <si>
    <t>Субсидия на регистрацию и учет граждан, имеющих право на получение жилищных субсидий</t>
  </si>
  <si>
    <t>Субвенция на компенсацию в части родит.платы в ДДУ</t>
  </si>
  <si>
    <t>Безвозмездные  поступления от негосударственных организаций</t>
  </si>
  <si>
    <t>Функционирование законодательных органов и органов местного самоуправляем.</t>
  </si>
  <si>
    <t>Субсидии на поддержку муниципальных программ формирования современной городской среды</t>
  </si>
  <si>
    <t>Субсидии на  капитальный ремонт и ремонт автомобильных дорог общего пользования населенных пунктов за счет дорожного фонда ПК</t>
  </si>
  <si>
    <t>На поощрение за достигнутые результаты в работе по повышению качества упр.бюджетным процессом</t>
  </si>
  <si>
    <t>Субсидии на  создание детских технопарков "Кванториум" за счет средств краевого бюджета</t>
  </si>
  <si>
    <t>Субсидии на комплектование книжных фондов и обеспечение информационно-техническим оборудованием  библиотек</t>
  </si>
  <si>
    <t>Субсидии на строительство и реконструкцию (модернизацию) объектов питьевого водоснабжения</t>
  </si>
  <si>
    <t>Субсидии на кап.ремонт и ремонт дворовых территорий за счет дорожного фонда ПК</t>
  </si>
  <si>
    <t xml:space="preserve">Субсидии на обеспечение детей-сирот и детей, оставшихся без попечения родителей, лиц из числа детей- сирот и детей, оставшихся без попечения родителей, жилыми помещениями </t>
  </si>
  <si>
    <t>Субвенция на обеспечению бесплатным питанием детей, обучающихся в мун.общеобразовательных организациях ПК</t>
  </si>
  <si>
    <t>Субсидии на на реализацию  гос.полномочия по установлению регулируемых тарифов на регулярные перевозки пассажиров и багажа автомобильным электрическим общественным транспортом</t>
  </si>
  <si>
    <t>Субвенции на  осуществление отдельных гос.полномочий по обеспечению мер соц.поддержки пед.работникам мун.образовательных организаций</t>
  </si>
  <si>
    <t>Итого налоговых и неналоговых доходов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</si>
  <si>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</si>
  <si>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На развитие  спортивной инфраструктуры,  находящейся в муниципальной собственности</t>
  </si>
  <si>
    <t>Субсидии на социал.выплаты молодым семьям для приобретения стандартного жилья</t>
  </si>
  <si>
    <t>Субвенция на 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</si>
  <si>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Субсидии бюджетам на строительство, реконструкцию и приобретение зданий муниципальных общеобразовательных учреждений</t>
  </si>
  <si>
    <t>Субсидии на создание новых мест в образовательных организациях различных типов для реализации допол.общеобразующих программ</t>
  </si>
  <si>
    <t>Субсидии на строительство, реконструкцию,ремонт объектов культуры, находящихся в муниципальной собственности и приобретение объектов культуры для муниципальных нужд</t>
  </si>
  <si>
    <t>Субсидии на  обеспечение мероприятий по переселению граждан из аварийного жилищного фонда за  счет средств, поступивших от государственной корпорации Фонд содействия реформированию ЖКХ</t>
  </si>
  <si>
    <t>Субсидии на  обеспечение мероприятий по переселению граждан из аварийного жилищного фонда за  счет средств краевого бюджета</t>
  </si>
  <si>
    <t>Субсидии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</si>
  <si>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на организацию физкультурно-спортивной работы по месту жительства</t>
  </si>
  <si>
    <t>субсидии на развития малого и среднего предпринимательство и поддержка индивидуальной предпринимательской инициативы</t>
  </si>
  <si>
    <t xml:space="preserve">Субсидии на обеспечение граждан твердым топливом </t>
  </si>
  <si>
    <t>Субвенция на реализацимю государственных полномочий органов опеки и попечительства в отношении несовершеннолетних</t>
  </si>
  <si>
    <t>Субвенция на реализацию гос.полномочий по социальной поддержке детей, оставшихся без попечения родителей, и лиц, принявших на  воспитание в семью детей, оставшихся без попечения родителей, и лиц принявших на воспитание в семью детей, оставшипхся без попечения родителей</t>
  </si>
  <si>
    <t>Субвенция на реализацию государственного полномочия по назначению и предоставлению выплаты единовременного пособия при передаче ребенка на  воспитания в семью</t>
  </si>
  <si>
    <t>Межбюджетные трансферты бюджетам муниципальных образований Приморского края на оказание содействия в подготовке проведения общероссийского голосоания, а также в информировании граждан РФ о такой подготовке в 2020 году</t>
  </si>
  <si>
    <t xml:space="preserve"> </t>
  </si>
  <si>
    <t>Субсидии на приобретение специализированной дорожной технмки за счет дорожного фонда Приморского края</t>
  </si>
  <si>
    <t>Субсидии на софинансирование расходных обязательств субъектов РФ, возникающих при реализации мероприятий по модернизации региональных и муниципальных детских школ искусств по видам искусств</t>
  </si>
  <si>
    <t>Субсидии на поддержку муниципальных программ по благоустройству территорий муниципальных образований</t>
  </si>
  <si>
    <t>Субсидии на приобретение и поставку спортивного инвентаря, спортивного оборудования и иного имущества для развития лыжного спорта</t>
  </si>
  <si>
    <t>Субсидии на капитальный ремонт и ремонт дворовых территорий многоквартирных домов и проездов к дворовым территориям многоквартирных домов населенных пунктов за счет дорожного фонда</t>
  </si>
  <si>
    <t>Дотации на поддержку мер по обеспечению балансированности бюджетов на реализацию мероприятий, связанных с обеспечением санитарно-эпидемиологической безопасности при подготовки к проведению общероссийского голосования по вопросу одобрения изменений в конституцию РФ</t>
  </si>
  <si>
    <t>Фактическая численность работников муниципальных учреждений на 01.07.2020г.- 1738,7 ед., затраты на выплату им заработной платы и страховые взносы - 442826,3 тыс.руб., численность муниципальных служащих -119 ед., затраты на  выплату денежного содержания муниципальных служащих и страховые взносы 48475,3  тыс.руб.</t>
  </si>
  <si>
    <t>Сведения о ходе исполнении бюджета Арсеньевского городского округа на 01.07.2020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</si>
</sst>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82" fontId="2" fillId="3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8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183" fontId="4" fillId="0" borderId="10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2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2" fontId="2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3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35" borderId="11" xfId="0" applyNumberFormat="1" applyFont="1" applyFill="1" applyBorder="1" applyAlignment="1">
      <alignment/>
    </xf>
    <xf numFmtId="183" fontId="1" fillId="35" borderId="11" xfId="0" applyNumberFormat="1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4" fontId="4" fillId="0" borderId="0" xfId="0" applyNumberFormat="1" applyFont="1" applyFill="1" applyAlignment="1">
      <alignment/>
    </xf>
    <xf numFmtId="2" fontId="1" fillId="0" borderId="34" xfId="0" applyNumberFormat="1" applyFont="1" applyBorder="1" applyAlignment="1">
      <alignment horizontal="left" wrapText="1"/>
    </xf>
    <xf numFmtId="0" fontId="1" fillId="0" borderId="3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A2" sqref="A2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0.125" style="0" customWidth="1"/>
    <col min="4" max="4" width="11.875" style="0" customWidth="1"/>
    <col min="5" max="5" width="11.625" style="0" customWidth="1"/>
    <col min="6" max="6" width="7.25390625" style="0" customWidth="1"/>
    <col min="7" max="7" width="8.875" style="2" customWidth="1"/>
    <col min="8" max="8" width="9.25390625" style="2" bestFit="1" customWidth="1"/>
    <col min="9" max="16384" width="8.875" style="2" customWidth="1"/>
  </cols>
  <sheetData>
    <row r="1" spans="1:6" s="9" customFormat="1" ht="39.75" customHeight="1">
      <c r="A1" s="93" t="s">
        <v>127</v>
      </c>
      <c r="B1" s="93"/>
      <c r="C1" s="93"/>
      <c r="D1" s="93"/>
      <c r="E1" s="93"/>
      <c r="F1" s="93"/>
    </row>
    <row r="2" spans="1:6" s="9" customFormat="1" ht="1.5" customHeight="1" thickBot="1">
      <c r="A2" s="17"/>
      <c r="B2" s="18"/>
      <c r="C2" s="19"/>
      <c r="D2" s="19"/>
      <c r="E2" s="19"/>
      <c r="F2" s="19"/>
    </row>
    <row r="3" spans="1:6" s="34" customFormat="1" ht="12.75" customHeight="1">
      <c r="A3" s="30" t="s">
        <v>0</v>
      </c>
      <c r="B3" s="31" t="s">
        <v>1</v>
      </c>
      <c r="C3" s="31" t="s">
        <v>2</v>
      </c>
      <c r="D3" s="31" t="s">
        <v>3</v>
      </c>
      <c r="E3" s="32" t="s">
        <v>40</v>
      </c>
      <c r="F3" s="33"/>
    </row>
    <row r="4" spans="1:6" s="34" customFormat="1" ht="9.75" customHeight="1">
      <c r="A4" s="35" t="s">
        <v>4</v>
      </c>
      <c r="B4" s="36" t="s">
        <v>5</v>
      </c>
      <c r="C4" s="36"/>
      <c r="D4" s="36"/>
      <c r="E4" s="37" t="s">
        <v>6</v>
      </c>
      <c r="F4" s="38" t="s">
        <v>7</v>
      </c>
    </row>
    <row r="5" spans="1:6" s="34" customFormat="1" ht="12" thickBot="1">
      <c r="A5" s="39"/>
      <c r="B5" s="40"/>
      <c r="C5" s="40"/>
      <c r="D5" s="41" t="s">
        <v>8</v>
      </c>
      <c r="E5" s="41" t="s">
        <v>8</v>
      </c>
      <c r="F5" s="42"/>
    </row>
    <row r="6" spans="1:6" s="34" customFormat="1" ht="12" customHeight="1" thickBot="1">
      <c r="A6" s="43">
        <v>1</v>
      </c>
      <c r="B6" s="44">
        <v>2</v>
      </c>
      <c r="C6" s="78">
        <v>3</v>
      </c>
      <c r="D6" s="43">
        <v>4</v>
      </c>
      <c r="E6" s="79">
        <v>5</v>
      </c>
      <c r="F6" s="80">
        <v>6</v>
      </c>
    </row>
    <row r="7" spans="1:6" s="3" customFormat="1" ht="13.5" customHeight="1">
      <c r="A7" s="4"/>
      <c r="B7" s="7"/>
      <c r="C7" s="72" t="s">
        <v>9</v>
      </c>
      <c r="D7" s="4"/>
      <c r="E7" s="4"/>
      <c r="F7" s="4"/>
    </row>
    <row r="8" spans="1:6" s="34" customFormat="1" ht="15.75" customHeight="1">
      <c r="A8" s="45">
        <v>1</v>
      </c>
      <c r="B8" s="45"/>
      <c r="C8" s="56" t="s">
        <v>10</v>
      </c>
      <c r="D8" s="67">
        <v>533437</v>
      </c>
      <c r="E8" s="75">
        <v>216683.77</v>
      </c>
      <c r="F8" s="8">
        <f aca="true" t="shared" si="0" ref="F8:F20">E8/D8*100</f>
        <v>40.620311301990675</v>
      </c>
    </row>
    <row r="9" spans="1:6" s="34" customFormat="1" ht="15.75" customHeight="1">
      <c r="A9" s="45">
        <v>2</v>
      </c>
      <c r="B9" s="45"/>
      <c r="C9" s="56" t="s">
        <v>69</v>
      </c>
      <c r="D9" s="67">
        <v>13981</v>
      </c>
      <c r="E9" s="67">
        <v>5917.72</v>
      </c>
      <c r="F9" s="8">
        <f t="shared" si="0"/>
        <v>42.32687218367785</v>
      </c>
    </row>
    <row r="10" spans="1:6" s="34" customFormat="1" ht="16.5" customHeight="1">
      <c r="A10" s="45">
        <v>3</v>
      </c>
      <c r="B10" s="45"/>
      <c r="C10" s="56" t="s">
        <v>11</v>
      </c>
      <c r="D10" s="67">
        <v>42370</v>
      </c>
      <c r="E10" s="67">
        <v>23843.94</v>
      </c>
      <c r="F10" s="8">
        <f t="shared" si="0"/>
        <v>56.27552513570922</v>
      </c>
    </row>
    <row r="11" spans="1:6" s="34" customFormat="1" ht="15.75" customHeight="1">
      <c r="A11" s="45">
        <v>4</v>
      </c>
      <c r="B11" s="45"/>
      <c r="C11" s="56" t="s">
        <v>12</v>
      </c>
      <c r="D11" s="67">
        <v>23500</v>
      </c>
      <c r="E11" s="67">
        <v>952.64</v>
      </c>
      <c r="F11" s="8">
        <f t="shared" si="0"/>
        <v>4.053787234042553</v>
      </c>
    </row>
    <row r="12" spans="1:6" s="34" customFormat="1" ht="15.75" customHeight="1">
      <c r="A12" s="45">
        <v>5</v>
      </c>
      <c r="B12" s="45"/>
      <c r="C12" s="56" t="s">
        <v>13</v>
      </c>
      <c r="D12" s="67">
        <v>26000</v>
      </c>
      <c r="E12" s="67">
        <v>5752.54</v>
      </c>
      <c r="F12" s="8">
        <f t="shared" si="0"/>
        <v>22.125153846153847</v>
      </c>
    </row>
    <row r="13" spans="1:6" s="34" customFormat="1" ht="15.75" customHeight="1">
      <c r="A13" s="45">
        <v>6</v>
      </c>
      <c r="B13" s="45"/>
      <c r="C13" s="56" t="s">
        <v>14</v>
      </c>
      <c r="D13" s="67">
        <v>6400</v>
      </c>
      <c r="E13" s="67">
        <v>2835.15</v>
      </c>
      <c r="F13" s="8">
        <f t="shared" si="0"/>
        <v>44.29921875</v>
      </c>
    </row>
    <row r="14" spans="1:6" s="34" customFormat="1" ht="17.25" customHeight="1">
      <c r="A14" s="45">
        <v>7</v>
      </c>
      <c r="B14" s="45"/>
      <c r="C14" s="56" t="s">
        <v>15</v>
      </c>
      <c r="D14" s="67">
        <v>19500</v>
      </c>
      <c r="E14" s="67">
        <v>7424.27</v>
      </c>
      <c r="F14" s="8">
        <f t="shared" si="0"/>
        <v>38.07317948717949</v>
      </c>
    </row>
    <row r="15" spans="1:6" s="34" customFormat="1" ht="16.5" customHeight="1">
      <c r="A15" s="45">
        <v>8</v>
      </c>
      <c r="B15" s="45"/>
      <c r="C15" s="56" t="s">
        <v>16</v>
      </c>
      <c r="D15" s="67">
        <v>36000</v>
      </c>
      <c r="E15" s="67">
        <v>5314.33</v>
      </c>
      <c r="F15" s="8">
        <f t="shared" si="0"/>
        <v>14.762027777777778</v>
      </c>
    </row>
    <row r="16" spans="1:6" s="34" customFormat="1" ht="13.5" customHeight="1" hidden="1">
      <c r="A16" s="45"/>
      <c r="B16" s="45"/>
      <c r="C16" s="56"/>
      <c r="D16" s="65"/>
      <c r="E16" s="65"/>
      <c r="F16" s="8"/>
    </row>
    <row r="17" spans="1:6" s="34" customFormat="1" ht="15.75" customHeight="1">
      <c r="A17" s="45">
        <v>9</v>
      </c>
      <c r="B17" s="45"/>
      <c r="C17" s="56" t="s">
        <v>17</v>
      </c>
      <c r="D17" s="67">
        <v>2445</v>
      </c>
      <c r="E17" s="67">
        <v>400.27</v>
      </c>
      <c r="F17" s="8">
        <f t="shared" si="0"/>
        <v>16.370961145194272</v>
      </c>
    </row>
    <row r="18" spans="1:6" s="34" customFormat="1" ht="13.5" customHeight="1" hidden="1">
      <c r="A18" s="45">
        <v>10</v>
      </c>
      <c r="B18" s="45"/>
      <c r="C18" s="57" t="s">
        <v>81</v>
      </c>
      <c r="D18" s="65"/>
      <c r="E18" s="67"/>
      <c r="F18" s="8">
        <v>0</v>
      </c>
    </row>
    <row r="19" spans="1:6" s="34" customFormat="1" ht="15" customHeight="1">
      <c r="A19" s="45">
        <v>11</v>
      </c>
      <c r="B19" s="45"/>
      <c r="C19" s="56" t="s">
        <v>18</v>
      </c>
      <c r="D19" s="67">
        <v>418</v>
      </c>
      <c r="E19" s="67">
        <v>623.86</v>
      </c>
      <c r="F19" s="8">
        <f t="shared" si="0"/>
        <v>149.2488038277512</v>
      </c>
    </row>
    <row r="20" spans="1:6" s="34" customFormat="1" ht="16.5" customHeight="1">
      <c r="A20" s="45">
        <v>12</v>
      </c>
      <c r="B20" s="45"/>
      <c r="C20" s="56" t="s">
        <v>56</v>
      </c>
      <c r="D20" s="67">
        <v>2200</v>
      </c>
      <c r="E20" s="67">
        <v>6296.22</v>
      </c>
      <c r="F20" s="8">
        <f t="shared" si="0"/>
        <v>286.1918181818182</v>
      </c>
    </row>
    <row r="21" spans="1:6" s="34" customFormat="1" ht="14.25" customHeight="1">
      <c r="A21" s="45">
        <v>13</v>
      </c>
      <c r="B21" s="45"/>
      <c r="C21" s="56" t="s">
        <v>44</v>
      </c>
      <c r="D21" s="67">
        <v>0</v>
      </c>
      <c r="E21" s="67"/>
      <c r="F21" s="8">
        <v>0</v>
      </c>
    </row>
    <row r="22" spans="1:6" s="34" customFormat="1" ht="16.5" customHeight="1">
      <c r="A22" s="45">
        <v>14</v>
      </c>
      <c r="B22" s="45"/>
      <c r="C22" s="56" t="s">
        <v>42</v>
      </c>
      <c r="D22" s="67">
        <v>2200</v>
      </c>
      <c r="E22" s="67">
        <v>3018.9</v>
      </c>
      <c r="F22" s="8">
        <f aca="true" t="shared" si="1" ref="F22:F28">E22/D22*100</f>
        <v>137.2227272727273</v>
      </c>
    </row>
    <row r="23" spans="1:6" s="34" customFormat="1" ht="15" customHeight="1">
      <c r="A23" s="45">
        <v>15</v>
      </c>
      <c r="B23" s="45"/>
      <c r="C23" s="56" t="s">
        <v>60</v>
      </c>
      <c r="D23" s="67">
        <v>8100</v>
      </c>
      <c r="E23" s="67">
        <v>3799.67</v>
      </c>
      <c r="F23" s="8">
        <f t="shared" si="1"/>
        <v>46.90950617283951</v>
      </c>
    </row>
    <row r="24" spans="1:6" s="9" customFormat="1" ht="11.25" customHeight="1">
      <c r="A24" s="10"/>
      <c r="B24" s="11"/>
      <c r="C24" s="54" t="s">
        <v>101</v>
      </c>
      <c r="D24" s="74">
        <f>SUM(D8:D23)</f>
        <v>716551</v>
      </c>
      <c r="E24" s="74">
        <f>SUM(E8:E23)</f>
        <v>282863.28</v>
      </c>
      <c r="F24" s="55">
        <f t="shared" si="1"/>
        <v>39.47566607261731</v>
      </c>
    </row>
    <row r="25" spans="1:6" s="34" customFormat="1" ht="16.5" customHeight="1">
      <c r="A25" s="46">
        <v>16</v>
      </c>
      <c r="B25" s="45"/>
      <c r="C25" s="84" t="s">
        <v>19</v>
      </c>
      <c r="D25" s="85">
        <v>30000</v>
      </c>
      <c r="E25" s="82">
        <v>30000</v>
      </c>
      <c r="F25" s="83">
        <v>0</v>
      </c>
    </row>
    <row r="26" spans="1:6" s="34" customFormat="1" ht="18.75" customHeight="1">
      <c r="A26" s="48">
        <v>17</v>
      </c>
      <c r="B26" s="49"/>
      <c r="C26" s="84" t="s">
        <v>75</v>
      </c>
      <c r="D26" s="86">
        <v>51159.16</v>
      </c>
      <c r="E26" s="82">
        <v>49429.58</v>
      </c>
      <c r="F26" s="83">
        <f t="shared" si="1"/>
        <v>96.61921736009738</v>
      </c>
    </row>
    <row r="27" spans="1:6" s="34" customFormat="1" ht="62.25" customHeight="1">
      <c r="A27" s="48">
        <v>18</v>
      </c>
      <c r="B27" s="49"/>
      <c r="C27" s="87" t="s">
        <v>125</v>
      </c>
      <c r="D27" s="86"/>
      <c r="E27" s="82">
        <v>1677</v>
      </c>
      <c r="F27" s="83">
        <v>0</v>
      </c>
    </row>
    <row r="28" spans="1:6" s="34" customFormat="1" ht="21" customHeight="1">
      <c r="A28" s="48">
        <v>19</v>
      </c>
      <c r="B28" s="49"/>
      <c r="C28" s="58" t="s">
        <v>67</v>
      </c>
      <c r="D28" s="68">
        <f>D30+D33+D34+D35+D38+D36+D37+D41+D43+D44+D45+D48+D50+D51+D52+D31+D53+D39+D47+D46+D40+D54+D56+D55+D49+D42+D32</f>
        <v>725523.65</v>
      </c>
      <c r="E28" s="68">
        <f>E30+E33+E34+E35+E38+E36+E37+E41+E43+E44+E45+E48+E50+E51+E52+E31+E39+E46+E47+E40</f>
        <v>55751.840000000004</v>
      </c>
      <c r="F28" s="69">
        <f t="shared" si="1"/>
        <v>7.684358738684812</v>
      </c>
    </row>
    <row r="29" spans="1:6" s="34" customFormat="1" ht="9.75" customHeight="1">
      <c r="A29" s="48"/>
      <c r="B29" s="49"/>
      <c r="C29" s="56" t="s">
        <v>21</v>
      </c>
      <c r="D29" s="14"/>
      <c r="E29" s="14"/>
      <c r="F29" s="8"/>
    </row>
    <row r="30" spans="1:6" s="9" customFormat="1" ht="35.25" customHeight="1">
      <c r="A30" s="12"/>
      <c r="B30" s="13"/>
      <c r="C30" s="59" t="s">
        <v>109</v>
      </c>
      <c r="D30" s="70">
        <v>34923.84</v>
      </c>
      <c r="E30" s="66">
        <v>10477.15</v>
      </c>
      <c r="F30" s="8">
        <f aca="true" t="shared" si="2" ref="F30:F40">E30/D30*100</f>
        <v>29.999994273252884</v>
      </c>
    </row>
    <row r="31" spans="1:6" s="9" customFormat="1" ht="25.5" customHeight="1">
      <c r="A31" s="12"/>
      <c r="B31" s="13"/>
      <c r="C31" s="60" t="s">
        <v>91</v>
      </c>
      <c r="D31" s="71">
        <v>95059.6</v>
      </c>
      <c r="E31" s="66">
        <v>2318.05</v>
      </c>
      <c r="F31" s="8">
        <f t="shared" si="2"/>
        <v>2.4385227793931388</v>
      </c>
    </row>
    <row r="32" spans="1:6" s="9" customFormat="1" ht="37.5" customHeight="1">
      <c r="A32" s="12"/>
      <c r="B32" s="13"/>
      <c r="C32" s="60" t="s">
        <v>124</v>
      </c>
      <c r="D32" s="71">
        <v>17440.4</v>
      </c>
      <c r="E32" s="66"/>
      <c r="F32" s="8">
        <f t="shared" si="2"/>
        <v>0</v>
      </c>
    </row>
    <row r="33" spans="1:6" s="34" customFormat="1" ht="22.5" customHeight="1">
      <c r="A33" s="48"/>
      <c r="B33" s="49"/>
      <c r="C33" s="59" t="s">
        <v>110</v>
      </c>
      <c r="D33" s="71">
        <v>12331.22</v>
      </c>
      <c r="E33" s="66">
        <v>3699.37</v>
      </c>
      <c r="F33" s="8">
        <f t="shared" si="2"/>
        <v>30.000032437990725</v>
      </c>
    </row>
    <row r="34" spans="1:6" s="34" customFormat="1" ht="24.75" customHeight="1">
      <c r="A34" s="48"/>
      <c r="B34" s="49"/>
      <c r="C34" s="60" t="s">
        <v>79</v>
      </c>
      <c r="D34" s="71">
        <v>30454.4</v>
      </c>
      <c r="E34" s="66"/>
      <c r="F34" s="8">
        <f t="shared" si="2"/>
        <v>0</v>
      </c>
    </row>
    <row r="35" spans="1:6" s="34" customFormat="1" ht="37.5" customHeight="1">
      <c r="A35" s="48"/>
      <c r="B35" s="49"/>
      <c r="C35" s="60" t="s">
        <v>108</v>
      </c>
      <c r="D35" s="71">
        <v>6999.24</v>
      </c>
      <c r="E35" s="66"/>
      <c r="F35" s="8">
        <f t="shared" si="2"/>
        <v>0</v>
      </c>
    </row>
    <row r="36" spans="1:6" s="34" customFormat="1" ht="26.25" customHeight="1">
      <c r="A36" s="48"/>
      <c r="B36" s="49"/>
      <c r="C36" s="60" t="s">
        <v>78</v>
      </c>
      <c r="D36" s="71">
        <v>1000</v>
      </c>
      <c r="E36" s="66">
        <v>1000</v>
      </c>
      <c r="F36" s="8">
        <f t="shared" si="2"/>
        <v>100</v>
      </c>
    </row>
    <row r="37" spans="1:6" s="34" customFormat="1" ht="25.5" customHeight="1">
      <c r="A37" s="48"/>
      <c r="B37" s="49"/>
      <c r="C37" s="60" t="s">
        <v>107</v>
      </c>
      <c r="D37" s="71">
        <v>3342.89</v>
      </c>
      <c r="E37" s="66"/>
      <c r="F37" s="8">
        <f t="shared" si="2"/>
        <v>0</v>
      </c>
    </row>
    <row r="38" spans="1:6" s="34" customFormat="1" ht="23.25" customHeight="1">
      <c r="A38" s="48"/>
      <c r="B38" s="49"/>
      <c r="C38" s="60" t="s">
        <v>95</v>
      </c>
      <c r="D38" s="71">
        <v>254995</v>
      </c>
      <c r="E38" s="66">
        <v>6616.03</v>
      </c>
      <c r="F38" s="8">
        <f t="shared" si="2"/>
        <v>2.5945724425969137</v>
      </c>
    </row>
    <row r="39" spans="1:6" s="34" customFormat="1" ht="15.75" customHeight="1">
      <c r="A39" s="48"/>
      <c r="B39" s="49"/>
      <c r="C39" s="60" t="s">
        <v>114</v>
      </c>
      <c r="D39" s="71">
        <v>1259.55</v>
      </c>
      <c r="E39" s="66">
        <v>240.71</v>
      </c>
      <c r="F39" s="8">
        <f t="shared" si="2"/>
        <v>19.11079353737446</v>
      </c>
    </row>
    <row r="40" spans="1:6" s="34" customFormat="1" ht="28.5" customHeight="1">
      <c r="A40" s="48"/>
      <c r="B40" s="49"/>
      <c r="C40" s="60" t="s">
        <v>103</v>
      </c>
      <c r="D40" s="71">
        <v>7134.68</v>
      </c>
      <c r="E40" s="66"/>
      <c r="F40" s="8">
        <f t="shared" si="2"/>
        <v>0</v>
      </c>
    </row>
    <row r="41" spans="1:6" s="34" customFormat="1" ht="36.75" customHeight="1">
      <c r="A41" s="48"/>
      <c r="B41" s="49"/>
      <c r="C41" s="60" t="s">
        <v>111</v>
      </c>
      <c r="D41" s="71">
        <v>9487.88</v>
      </c>
      <c r="E41" s="66">
        <v>9487.88</v>
      </c>
      <c r="F41" s="8">
        <f>E41/D41*100</f>
        <v>100</v>
      </c>
    </row>
    <row r="42" spans="1:6" s="34" customFormat="1" ht="36.75" customHeight="1">
      <c r="A42" s="48"/>
      <c r="B42" s="49"/>
      <c r="C42" s="60" t="s">
        <v>123</v>
      </c>
      <c r="D42" s="71">
        <v>15154.5</v>
      </c>
      <c r="E42" s="66"/>
      <c r="F42" s="8">
        <f>E42/D42*100</f>
        <v>0</v>
      </c>
    </row>
    <row r="43" spans="1:6" s="34" customFormat="1" ht="23.25" customHeight="1">
      <c r="A43" s="48"/>
      <c r="B43" s="49"/>
      <c r="C43" s="60" t="s">
        <v>112</v>
      </c>
      <c r="D43" s="71">
        <v>312</v>
      </c>
      <c r="E43" s="66"/>
      <c r="F43" s="8">
        <f>E43/D43*100</f>
        <v>0</v>
      </c>
    </row>
    <row r="44" spans="1:6" s="34" customFormat="1" ht="24" customHeight="1" hidden="1">
      <c r="A44" s="48"/>
      <c r="B44" s="49"/>
      <c r="C44" s="60" t="s">
        <v>96</v>
      </c>
      <c r="D44" s="71"/>
      <c r="E44" s="66"/>
      <c r="F44" s="8" t="e">
        <f>E44/D44*100</f>
        <v>#DIV/0!</v>
      </c>
    </row>
    <row r="45" spans="1:6" s="34" customFormat="1" ht="25.5" customHeight="1">
      <c r="A45" s="48"/>
      <c r="B45" s="49"/>
      <c r="C45" s="60" t="s">
        <v>90</v>
      </c>
      <c r="D45" s="71">
        <v>38506.38</v>
      </c>
      <c r="E45" s="66">
        <v>10267.94</v>
      </c>
      <c r="F45" s="8">
        <f aca="true" t="shared" si="3" ref="F45:F56">E45/D45*100</f>
        <v>26.665555162547093</v>
      </c>
    </row>
    <row r="46" spans="1:6" s="34" customFormat="1" ht="22.5" customHeight="1">
      <c r="A46" s="48"/>
      <c r="B46" s="49"/>
      <c r="C46" s="60" t="s">
        <v>82</v>
      </c>
      <c r="D46" s="70">
        <v>21016</v>
      </c>
      <c r="E46" s="14"/>
      <c r="F46" s="8">
        <f t="shared" si="3"/>
        <v>0</v>
      </c>
    </row>
    <row r="47" spans="1:6" s="34" customFormat="1" ht="27" customHeight="1">
      <c r="A47" s="48"/>
      <c r="B47" s="49"/>
      <c r="C47" s="60" t="s">
        <v>93</v>
      </c>
      <c r="D47" s="70">
        <v>5000</v>
      </c>
      <c r="E47" s="66"/>
      <c r="F47" s="8">
        <f>E47/D47*100</f>
        <v>0</v>
      </c>
    </row>
    <row r="48" spans="1:6" s="34" customFormat="1" ht="26.25" customHeight="1">
      <c r="A48" s="48"/>
      <c r="B48" s="49"/>
      <c r="C48" s="60" t="s">
        <v>94</v>
      </c>
      <c r="D48" s="70">
        <v>149.25</v>
      </c>
      <c r="E48" s="66">
        <v>149.25</v>
      </c>
      <c r="F48" s="8">
        <f t="shared" si="3"/>
        <v>100</v>
      </c>
    </row>
    <row r="49" spans="1:6" s="34" customFormat="1" ht="26.25" customHeight="1">
      <c r="A49" s="48"/>
      <c r="B49" s="49"/>
      <c r="C49" s="60" t="s">
        <v>122</v>
      </c>
      <c r="D49" s="70">
        <v>34357.35</v>
      </c>
      <c r="E49" s="66"/>
      <c r="F49" s="8">
        <f t="shared" si="3"/>
        <v>0</v>
      </c>
    </row>
    <row r="50" spans="1:6" s="34" customFormat="1" ht="25.5" customHeight="1">
      <c r="A50" s="48"/>
      <c r="B50" s="49"/>
      <c r="C50" s="60" t="s">
        <v>106</v>
      </c>
      <c r="D50" s="70">
        <v>39427.57</v>
      </c>
      <c r="E50" s="66">
        <v>4874.43</v>
      </c>
      <c r="F50" s="8">
        <f t="shared" si="3"/>
        <v>12.362998784860443</v>
      </c>
    </row>
    <row r="51" spans="1:6" s="34" customFormat="1" ht="34.5" customHeight="1">
      <c r="A51" s="48"/>
      <c r="B51" s="49"/>
      <c r="C51" s="60" t="s">
        <v>102</v>
      </c>
      <c r="D51" s="70">
        <v>25648.08</v>
      </c>
      <c r="E51" s="66">
        <v>5171.44</v>
      </c>
      <c r="F51" s="8">
        <f t="shared" si="3"/>
        <v>20.1630687365292</v>
      </c>
    </row>
    <row r="52" spans="1:6" s="34" customFormat="1" ht="26.25" customHeight="1">
      <c r="A52" s="48"/>
      <c r="B52" s="49"/>
      <c r="C52" s="60" t="s">
        <v>104</v>
      </c>
      <c r="D52" s="70">
        <v>2277.92</v>
      </c>
      <c r="E52" s="66">
        <v>1449.59</v>
      </c>
      <c r="F52" s="8">
        <f t="shared" si="3"/>
        <v>63.636563180445314</v>
      </c>
    </row>
    <row r="53" spans="1:6" s="34" customFormat="1" ht="29.25" customHeight="1">
      <c r="A53" s="48"/>
      <c r="B53" s="49"/>
      <c r="C53" s="81" t="s">
        <v>83</v>
      </c>
      <c r="D53" s="66">
        <v>17122.94</v>
      </c>
      <c r="E53" s="14"/>
      <c r="F53" s="8">
        <f t="shared" si="3"/>
        <v>0</v>
      </c>
    </row>
    <row r="54" spans="1:6" s="34" customFormat="1" ht="27" customHeight="1">
      <c r="A54" s="48"/>
      <c r="B54" s="49"/>
      <c r="C54" s="81" t="s">
        <v>113</v>
      </c>
      <c r="D54" s="66">
        <v>10000</v>
      </c>
      <c r="E54" s="14"/>
      <c r="F54" s="8">
        <f t="shared" si="3"/>
        <v>0</v>
      </c>
    </row>
    <row r="55" spans="1:6" s="34" customFormat="1" ht="54.75" customHeight="1">
      <c r="A55" s="48"/>
      <c r="B55" s="49"/>
      <c r="C55" s="81" t="s">
        <v>121</v>
      </c>
      <c r="D55" s="66">
        <v>4722.96</v>
      </c>
      <c r="E55" s="14"/>
      <c r="F55" s="8">
        <f t="shared" si="3"/>
        <v>0</v>
      </c>
    </row>
    <row r="56" spans="1:6" s="34" customFormat="1" ht="27" customHeight="1">
      <c r="A56" s="48"/>
      <c r="B56" s="49"/>
      <c r="C56" s="81" t="s">
        <v>120</v>
      </c>
      <c r="D56" s="66">
        <v>37400</v>
      </c>
      <c r="E56" s="14"/>
      <c r="F56" s="8">
        <f t="shared" si="3"/>
        <v>0</v>
      </c>
    </row>
    <row r="57" spans="1:8" s="34" customFormat="1" ht="24.75" customHeight="1">
      <c r="A57" s="48">
        <v>20</v>
      </c>
      <c r="B57" s="49"/>
      <c r="C57" s="61" t="s">
        <v>20</v>
      </c>
      <c r="D57" s="68">
        <f>D60+D61+D62+D63+D64+D65+D66+D68+D69+D70+D71+D94+D87+D86+D88+D84+D85+D67+D95+D96</f>
        <v>581710.8800000001</v>
      </c>
      <c r="E57" s="68">
        <f>E60+E61+E62+E63+E64+E65+E66+E68+E69+E70+E87+E88+E84+E67+E85+E86+E94+E95++E96</f>
        <v>310752.7299999999</v>
      </c>
      <c r="F57" s="69">
        <f>E57/D57*100</f>
        <v>53.420477540320356</v>
      </c>
      <c r="H57" s="88"/>
    </row>
    <row r="58" spans="1:6" s="34" customFormat="1" ht="21.75" customHeight="1" hidden="1">
      <c r="A58" s="48"/>
      <c r="B58" s="49"/>
      <c r="C58" s="62"/>
      <c r="D58" s="50"/>
      <c r="E58" s="50"/>
      <c r="F58" s="47"/>
    </row>
    <row r="59" spans="1:6" s="3" customFormat="1" ht="10.5" customHeight="1">
      <c r="A59" s="5"/>
      <c r="B59" s="22"/>
      <c r="C59" s="63" t="s">
        <v>21</v>
      </c>
      <c r="D59" s="21"/>
      <c r="E59" s="21"/>
      <c r="F59" s="23"/>
    </row>
    <row r="60" spans="1:6" s="34" customFormat="1" ht="26.25" customHeight="1">
      <c r="A60" s="46"/>
      <c r="B60" s="51"/>
      <c r="C60" s="64" t="s">
        <v>68</v>
      </c>
      <c r="D60" s="70">
        <v>243421.12</v>
      </c>
      <c r="E60" s="66">
        <v>149394.18</v>
      </c>
      <c r="F60" s="8">
        <f aca="true" t="shared" si="4" ref="F60:F93">E60/D60*100</f>
        <v>61.37272723089927</v>
      </c>
    </row>
    <row r="61" spans="1:6" s="34" customFormat="1" ht="17.25" customHeight="1">
      <c r="A61" s="46"/>
      <c r="B61" s="45"/>
      <c r="C61" s="12" t="s">
        <v>41</v>
      </c>
      <c r="D61" s="70">
        <v>4421.74</v>
      </c>
      <c r="E61" s="66">
        <v>2254.99</v>
      </c>
      <c r="F61" s="8">
        <f t="shared" si="4"/>
        <v>50.99779724723751</v>
      </c>
    </row>
    <row r="62" spans="1:6" s="34" customFormat="1" ht="20.25" customHeight="1">
      <c r="A62" s="46"/>
      <c r="B62" s="45"/>
      <c r="C62" s="56" t="s">
        <v>84</v>
      </c>
      <c r="D62" s="76">
        <v>1263</v>
      </c>
      <c r="E62" s="67">
        <v>626.98</v>
      </c>
      <c r="F62" s="8">
        <f t="shared" si="4"/>
        <v>49.64212193190816</v>
      </c>
    </row>
    <row r="63" spans="1:6" s="34" customFormat="1" ht="21.75" customHeight="1">
      <c r="A63" s="46"/>
      <c r="B63" s="45"/>
      <c r="C63" s="59" t="s">
        <v>71</v>
      </c>
      <c r="D63" s="76">
        <v>197910.95</v>
      </c>
      <c r="E63" s="67">
        <v>87519.45</v>
      </c>
      <c r="F63" s="8">
        <f t="shared" si="4"/>
        <v>44.22163099110989</v>
      </c>
    </row>
    <row r="64" spans="1:6" s="34" customFormat="1" ht="23.25" customHeight="1">
      <c r="A64" s="46"/>
      <c r="B64" s="45"/>
      <c r="C64" s="59" t="s">
        <v>98</v>
      </c>
      <c r="D64" s="76">
        <v>31809.85</v>
      </c>
      <c r="E64" s="67">
        <v>15724.58</v>
      </c>
      <c r="F64" s="8">
        <f t="shared" si="4"/>
        <v>49.43305296944186</v>
      </c>
    </row>
    <row r="65" spans="1:6" s="34" customFormat="1" ht="36" customHeight="1">
      <c r="A65" s="46"/>
      <c r="B65" s="45"/>
      <c r="C65" s="59" t="s">
        <v>105</v>
      </c>
      <c r="D65" s="76">
        <v>28581.03</v>
      </c>
      <c r="E65" s="67">
        <v>28422.85</v>
      </c>
      <c r="F65" s="8">
        <f t="shared" si="4"/>
        <v>99.44655598486129</v>
      </c>
    </row>
    <row r="66" spans="1:6" s="34" customFormat="1" ht="39" customHeight="1">
      <c r="A66" s="46"/>
      <c r="B66" s="45"/>
      <c r="C66" s="59" t="s">
        <v>97</v>
      </c>
      <c r="D66" s="76">
        <v>1143.24</v>
      </c>
      <c r="E66" s="67">
        <v>529.28</v>
      </c>
      <c r="F66" s="8">
        <f t="shared" si="4"/>
        <v>46.296490675623666</v>
      </c>
    </row>
    <row r="67" spans="1:6" s="34" customFormat="1" ht="36" customHeight="1">
      <c r="A67" s="46"/>
      <c r="B67" s="45"/>
      <c r="C67" s="59" t="s">
        <v>99</v>
      </c>
      <c r="D67" s="76">
        <v>3.22</v>
      </c>
      <c r="E67" s="67"/>
      <c r="F67" s="8">
        <f t="shared" si="4"/>
        <v>0</v>
      </c>
    </row>
    <row r="68" spans="1:6" s="34" customFormat="1" ht="18" customHeight="1">
      <c r="A68" s="46"/>
      <c r="B68" s="45"/>
      <c r="C68" s="56" t="s">
        <v>87</v>
      </c>
      <c r="D68" s="76">
        <v>15471.96</v>
      </c>
      <c r="E68" s="67">
        <v>5318.69</v>
      </c>
      <c r="F68" s="8">
        <f t="shared" si="4"/>
        <v>34.37631689844079</v>
      </c>
    </row>
    <row r="69" spans="1:6" s="34" customFormat="1" ht="19.5" customHeight="1">
      <c r="A69" s="46"/>
      <c r="B69" s="45"/>
      <c r="C69" s="56" t="s">
        <v>65</v>
      </c>
      <c r="D69" s="76">
        <v>823.98</v>
      </c>
      <c r="E69" s="67">
        <v>402.96</v>
      </c>
      <c r="F69" s="8">
        <f t="shared" si="4"/>
        <v>48.9040996140683</v>
      </c>
    </row>
    <row r="70" spans="1:6" s="34" customFormat="1" ht="15" customHeight="1">
      <c r="A70" s="46"/>
      <c r="B70" s="45"/>
      <c r="C70" s="56" t="s">
        <v>43</v>
      </c>
      <c r="D70" s="76">
        <v>848.17</v>
      </c>
      <c r="E70" s="67">
        <v>333.97</v>
      </c>
      <c r="F70" s="8">
        <f t="shared" si="4"/>
        <v>39.37536107148332</v>
      </c>
    </row>
    <row r="71" spans="1:6" s="34" customFormat="1" ht="11.25" customHeight="1" hidden="1">
      <c r="A71" s="46"/>
      <c r="B71" s="45"/>
      <c r="C71" s="56" t="s">
        <v>85</v>
      </c>
      <c r="D71" s="77"/>
      <c r="E71" s="65"/>
      <c r="F71" s="8" t="e">
        <f t="shared" si="4"/>
        <v>#DIV/0!</v>
      </c>
    </row>
    <row r="72" spans="1:6" s="34" customFormat="1" ht="11.25" customHeight="1" hidden="1">
      <c r="A72" s="46"/>
      <c r="B72" s="45"/>
      <c r="C72" s="56" t="s">
        <v>46</v>
      </c>
      <c r="D72" s="77"/>
      <c r="E72" s="65"/>
      <c r="F72" s="8" t="e">
        <f t="shared" si="4"/>
        <v>#DIV/0!</v>
      </c>
    </row>
    <row r="73" spans="1:6" s="34" customFormat="1" ht="12.75" customHeight="1" hidden="1">
      <c r="A73" s="46"/>
      <c r="B73" s="45"/>
      <c r="C73" s="56" t="s">
        <v>45</v>
      </c>
      <c r="D73" s="77"/>
      <c r="E73" s="65"/>
      <c r="F73" s="8" t="e">
        <f t="shared" si="4"/>
        <v>#DIV/0!</v>
      </c>
    </row>
    <row r="74" spans="1:6" s="34" customFormat="1" ht="11.25" customHeight="1" hidden="1">
      <c r="A74" s="46"/>
      <c r="B74" s="45"/>
      <c r="C74" s="56" t="s">
        <v>47</v>
      </c>
      <c r="D74" s="77"/>
      <c r="E74" s="65"/>
      <c r="F74" s="8" t="e">
        <f t="shared" si="4"/>
        <v>#DIV/0!</v>
      </c>
    </row>
    <row r="75" spans="1:6" s="34" customFormat="1" ht="10.5" customHeight="1" hidden="1">
      <c r="A75" s="46"/>
      <c r="B75" s="45"/>
      <c r="C75" s="56" t="s">
        <v>48</v>
      </c>
      <c r="D75" s="77"/>
      <c r="E75" s="65"/>
      <c r="F75" s="8" t="e">
        <f t="shared" si="4"/>
        <v>#DIV/0!</v>
      </c>
    </row>
    <row r="76" spans="1:6" s="34" customFormat="1" ht="12.75" customHeight="1" hidden="1">
      <c r="A76" s="46"/>
      <c r="B76" s="45"/>
      <c r="C76" s="56" t="s">
        <v>49</v>
      </c>
      <c r="D76" s="77"/>
      <c r="E76" s="65"/>
      <c r="F76" s="8" t="e">
        <f t="shared" si="4"/>
        <v>#DIV/0!</v>
      </c>
    </row>
    <row r="77" spans="1:6" s="34" customFormat="1" ht="11.25" customHeight="1" hidden="1">
      <c r="A77" s="46"/>
      <c r="B77" s="45"/>
      <c r="C77" s="56" t="s">
        <v>50</v>
      </c>
      <c r="D77" s="77"/>
      <c r="E77" s="65"/>
      <c r="F77" s="8" t="e">
        <f t="shared" si="4"/>
        <v>#DIV/0!</v>
      </c>
    </row>
    <row r="78" spans="1:6" s="34" customFormat="1" ht="12.75" customHeight="1" hidden="1">
      <c r="A78" s="46"/>
      <c r="B78" s="45"/>
      <c r="C78" s="56" t="s">
        <v>51</v>
      </c>
      <c r="D78" s="77"/>
      <c r="E78" s="65"/>
      <c r="F78" s="8" t="e">
        <f t="shared" si="4"/>
        <v>#DIV/0!</v>
      </c>
    </row>
    <row r="79" spans="1:6" s="34" customFormat="1" ht="13.5" customHeight="1" hidden="1">
      <c r="A79" s="46"/>
      <c r="B79" s="45"/>
      <c r="C79" s="56" t="s">
        <v>52</v>
      </c>
      <c r="D79" s="77"/>
      <c r="E79" s="65"/>
      <c r="F79" s="8" t="e">
        <f t="shared" si="4"/>
        <v>#DIV/0!</v>
      </c>
    </row>
    <row r="80" spans="1:6" s="34" customFormat="1" ht="0.75" customHeight="1" hidden="1">
      <c r="A80" s="46"/>
      <c r="B80" s="45"/>
      <c r="C80" s="56" t="s">
        <v>53</v>
      </c>
      <c r="D80" s="77"/>
      <c r="E80" s="65"/>
      <c r="F80" s="8" t="e">
        <f t="shared" si="4"/>
        <v>#DIV/0!</v>
      </c>
    </row>
    <row r="81" spans="1:6" s="34" customFormat="1" ht="0.75" customHeight="1" hidden="1">
      <c r="A81" s="46"/>
      <c r="B81" s="45"/>
      <c r="C81" s="56" t="s">
        <v>55</v>
      </c>
      <c r="D81" s="77"/>
      <c r="E81" s="65"/>
      <c r="F81" s="8" t="e">
        <f t="shared" si="4"/>
        <v>#DIV/0!</v>
      </c>
    </row>
    <row r="82" spans="1:6" s="34" customFormat="1" ht="13.5" customHeight="1" hidden="1">
      <c r="A82" s="46"/>
      <c r="B82" s="45"/>
      <c r="C82" s="56" t="s">
        <v>54</v>
      </c>
      <c r="D82" s="77"/>
      <c r="E82" s="65"/>
      <c r="F82" s="8" t="e">
        <f t="shared" si="4"/>
        <v>#DIV/0!</v>
      </c>
    </row>
    <row r="83" spans="1:6" s="34" customFormat="1" ht="0.75" customHeight="1" hidden="1">
      <c r="A83" s="46"/>
      <c r="B83" s="45"/>
      <c r="C83" s="59" t="s">
        <v>92</v>
      </c>
      <c r="D83" s="77"/>
      <c r="E83" s="65"/>
      <c r="F83" s="8" t="e">
        <f t="shared" si="4"/>
        <v>#DIV/0!</v>
      </c>
    </row>
    <row r="84" spans="1:6" s="34" customFormat="1" ht="26.25" customHeight="1">
      <c r="A84" s="46"/>
      <c r="B84" s="45"/>
      <c r="C84" s="59" t="s">
        <v>86</v>
      </c>
      <c r="D84" s="76">
        <v>1.05</v>
      </c>
      <c r="E84" s="67"/>
      <c r="F84" s="8">
        <f t="shared" si="4"/>
        <v>0</v>
      </c>
    </row>
    <row r="85" spans="1:6" s="34" customFormat="1" ht="24" customHeight="1">
      <c r="A85" s="46"/>
      <c r="B85" s="45"/>
      <c r="C85" s="59" t="s">
        <v>100</v>
      </c>
      <c r="D85" s="76">
        <v>3595</v>
      </c>
      <c r="E85" s="67">
        <v>1546.42</v>
      </c>
      <c r="F85" s="8">
        <f t="shared" si="4"/>
        <v>43.01585535465925</v>
      </c>
    </row>
    <row r="86" spans="1:6" s="34" customFormat="1" ht="28.5" customHeight="1">
      <c r="A86" s="46"/>
      <c r="B86" s="45"/>
      <c r="C86" s="59" t="s">
        <v>76</v>
      </c>
      <c r="D86" s="76">
        <v>768.03</v>
      </c>
      <c r="E86" s="65"/>
      <c r="F86" s="8">
        <f t="shared" si="4"/>
        <v>0</v>
      </c>
    </row>
    <row r="87" spans="1:6" s="34" customFormat="1" ht="26.25" customHeight="1">
      <c r="A87" s="46"/>
      <c r="B87" s="45"/>
      <c r="C87" s="59" t="s">
        <v>61</v>
      </c>
      <c r="D87" s="76">
        <v>51.51</v>
      </c>
      <c r="E87" s="67">
        <v>24.42</v>
      </c>
      <c r="F87" s="8">
        <f t="shared" si="4"/>
        <v>47.40827023878859</v>
      </c>
    </row>
    <row r="88" spans="1:6" s="34" customFormat="1" ht="21.75" customHeight="1">
      <c r="A88" s="46"/>
      <c r="B88" s="45"/>
      <c r="C88" s="59" t="s">
        <v>70</v>
      </c>
      <c r="D88" s="76">
        <v>8608.89</v>
      </c>
      <c r="E88" s="67"/>
      <c r="F88" s="8">
        <f>E88/D88*100</f>
        <v>0</v>
      </c>
    </row>
    <row r="89" spans="1:6" s="34" customFormat="1" ht="21" customHeight="1" hidden="1">
      <c r="A89" s="46"/>
      <c r="B89" s="45"/>
      <c r="C89" s="59" t="s">
        <v>62</v>
      </c>
      <c r="D89" s="65"/>
      <c r="E89" s="65"/>
      <c r="F89" s="8" t="e">
        <f t="shared" si="4"/>
        <v>#DIV/0!</v>
      </c>
    </row>
    <row r="90" spans="1:6" s="34" customFormat="1" ht="25.5" customHeight="1" hidden="1">
      <c r="A90" s="46"/>
      <c r="B90" s="45"/>
      <c r="C90" s="59" t="s">
        <v>63</v>
      </c>
      <c r="D90" s="65"/>
      <c r="E90" s="65"/>
      <c r="F90" s="8" t="e">
        <f t="shared" si="4"/>
        <v>#DIV/0!</v>
      </c>
    </row>
    <row r="91" spans="1:6" s="34" customFormat="1" ht="21.75" customHeight="1" hidden="1">
      <c r="A91" s="46"/>
      <c r="B91" s="45"/>
      <c r="C91" s="59" t="s">
        <v>64</v>
      </c>
      <c r="D91" s="65"/>
      <c r="E91" s="65"/>
      <c r="F91" s="8" t="e">
        <f t="shared" si="4"/>
        <v>#DIV/0!</v>
      </c>
    </row>
    <row r="92" spans="1:6" s="34" customFormat="1" ht="13.5" customHeight="1" hidden="1">
      <c r="A92" s="46"/>
      <c r="B92" s="45"/>
      <c r="C92" s="59"/>
      <c r="D92" s="65"/>
      <c r="E92" s="65"/>
      <c r="F92" s="8" t="e">
        <f t="shared" si="4"/>
        <v>#DIV/0!</v>
      </c>
    </row>
    <row r="93" spans="1:6" s="34" customFormat="1" ht="0.75" customHeight="1" hidden="1">
      <c r="A93" s="46"/>
      <c r="B93" s="45"/>
      <c r="C93" s="59" t="s">
        <v>77</v>
      </c>
      <c r="D93" s="65"/>
      <c r="E93" s="65"/>
      <c r="F93" s="8" t="e">
        <f t="shared" si="4"/>
        <v>#DIV/0!</v>
      </c>
    </row>
    <row r="94" spans="1:6" s="34" customFormat="1" ht="28.5" customHeight="1">
      <c r="A94" s="46"/>
      <c r="B94" s="45"/>
      <c r="C94" s="59" t="s">
        <v>115</v>
      </c>
      <c r="D94" s="67">
        <v>3638.64</v>
      </c>
      <c r="E94" s="67">
        <v>1455.8</v>
      </c>
      <c r="F94" s="8">
        <f>E94/D94*100</f>
        <v>40.00945408174483</v>
      </c>
    </row>
    <row r="95" spans="1:6" s="34" customFormat="1" ht="60.75" customHeight="1">
      <c r="A95" s="46"/>
      <c r="B95" s="45"/>
      <c r="C95" s="59" t="s">
        <v>116</v>
      </c>
      <c r="D95" s="67">
        <v>38472.21</v>
      </c>
      <c r="E95" s="67">
        <v>16982.11</v>
      </c>
      <c r="F95" s="8">
        <f>E95/D95*100</f>
        <v>44.14123857194583</v>
      </c>
    </row>
    <row r="96" spans="1:6" s="34" customFormat="1" ht="36" customHeight="1">
      <c r="A96" s="46"/>
      <c r="B96" s="45"/>
      <c r="C96" s="59" t="s">
        <v>117</v>
      </c>
      <c r="D96" s="67">
        <v>877.29</v>
      </c>
      <c r="E96" s="67">
        <v>216.05</v>
      </c>
      <c r="F96" s="8">
        <f>E96/D96*100</f>
        <v>24.62697625642604</v>
      </c>
    </row>
    <row r="97" spans="1:6" s="34" customFormat="1" ht="47.25" customHeight="1">
      <c r="A97" s="46"/>
      <c r="B97" s="45"/>
      <c r="C97" s="59" t="s">
        <v>118</v>
      </c>
      <c r="D97" s="67">
        <v>5544.45</v>
      </c>
      <c r="E97" s="67">
        <v>5544.45</v>
      </c>
      <c r="F97" s="8">
        <f>E97/D97*100</f>
        <v>100</v>
      </c>
    </row>
    <row r="98" spans="1:6" s="34" customFormat="1" ht="18.75" customHeight="1">
      <c r="A98" s="46">
        <v>21</v>
      </c>
      <c r="B98" s="45"/>
      <c r="C98" s="59" t="s">
        <v>66</v>
      </c>
      <c r="D98" s="65"/>
      <c r="E98" s="67">
        <v>-5.26</v>
      </c>
      <c r="F98" s="8">
        <v>0</v>
      </c>
    </row>
    <row r="99" spans="1:6" s="34" customFormat="1" ht="16.5" customHeight="1">
      <c r="A99" s="46">
        <v>22</v>
      </c>
      <c r="B99" s="45"/>
      <c r="C99" s="59" t="s">
        <v>88</v>
      </c>
      <c r="D99" s="65"/>
      <c r="E99" s="67"/>
      <c r="F99" s="8"/>
    </row>
    <row r="100" spans="1:6" s="3" customFormat="1" ht="18" customHeight="1">
      <c r="A100" s="24"/>
      <c r="B100" s="25"/>
      <c r="C100" s="15" t="s">
        <v>22</v>
      </c>
      <c r="D100" s="53">
        <f>D24+D25+D28+D57+D99+D26+D97</f>
        <v>2110489.14</v>
      </c>
      <c r="E100" s="53">
        <f>E24+E25+E28+E57+E98+E99+E26+E97+E27</f>
        <v>736013.6199999999</v>
      </c>
      <c r="F100" s="16">
        <f>E100/D100*100</f>
        <v>34.874077579949066</v>
      </c>
    </row>
    <row r="101" spans="1:6" s="3" customFormat="1" ht="17.25" customHeight="1">
      <c r="A101" s="5"/>
      <c r="B101" s="20"/>
      <c r="C101" s="73" t="s">
        <v>23</v>
      </c>
      <c r="D101" s="21"/>
      <c r="E101" s="21"/>
      <c r="F101" s="5"/>
    </row>
    <row r="102" spans="1:6" s="34" customFormat="1" ht="24.75" customHeight="1">
      <c r="A102" s="46">
        <v>1</v>
      </c>
      <c r="B102" s="52" t="s">
        <v>32</v>
      </c>
      <c r="C102" s="57" t="s">
        <v>89</v>
      </c>
      <c r="D102" s="67">
        <v>231922.09</v>
      </c>
      <c r="E102" s="67">
        <v>96589.74</v>
      </c>
      <c r="F102" s="8">
        <f aca="true" t="shared" si="5" ref="F102:F113">E102/D102*100</f>
        <v>41.6474946392558</v>
      </c>
    </row>
    <row r="103" spans="1:6" s="34" customFormat="1" ht="21.75" customHeight="1">
      <c r="A103" s="46">
        <v>2</v>
      </c>
      <c r="B103" s="52" t="s">
        <v>33</v>
      </c>
      <c r="C103" s="57" t="s">
        <v>24</v>
      </c>
      <c r="D103" s="67">
        <v>28542.47</v>
      </c>
      <c r="E103" s="67">
        <v>16492.24</v>
      </c>
      <c r="F103" s="8">
        <f t="shared" si="5"/>
        <v>57.78140434237121</v>
      </c>
    </row>
    <row r="104" spans="1:6" s="34" customFormat="1" ht="20.25" customHeight="1">
      <c r="A104" s="46">
        <v>3</v>
      </c>
      <c r="B104" s="52" t="s">
        <v>34</v>
      </c>
      <c r="C104" s="57" t="s">
        <v>25</v>
      </c>
      <c r="D104" s="67">
        <v>183248.47</v>
      </c>
      <c r="E104" s="67">
        <v>7629.38</v>
      </c>
      <c r="F104" s="8">
        <f t="shared" si="5"/>
        <v>4.1634072033452725</v>
      </c>
    </row>
    <row r="105" spans="1:6" s="34" customFormat="1" ht="17.25" customHeight="1">
      <c r="A105" s="46">
        <v>4</v>
      </c>
      <c r="B105" s="52" t="s">
        <v>35</v>
      </c>
      <c r="C105" s="57" t="s">
        <v>26</v>
      </c>
      <c r="D105" s="67">
        <v>515192.58</v>
      </c>
      <c r="E105" s="67">
        <v>42792.87</v>
      </c>
      <c r="F105" s="8">
        <f t="shared" si="5"/>
        <v>8.306189114757826</v>
      </c>
    </row>
    <row r="106" spans="1:6" s="34" customFormat="1" ht="17.25" customHeight="1">
      <c r="A106" s="46">
        <v>5</v>
      </c>
      <c r="B106" s="52" t="s">
        <v>36</v>
      </c>
      <c r="C106" s="57" t="s">
        <v>27</v>
      </c>
      <c r="D106" s="67">
        <v>912978.12</v>
      </c>
      <c r="E106" s="67">
        <v>416056.97</v>
      </c>
      <c r="F106" s="8">
        <f t="shared" si="5"/>
        <v>45.5714064648121</v>
      </c>
    </row>
    <row r="107" spans="1:6" s="34" customFormat="1" ht="17.25" customHeight="1">
      <c r="A107" s="46">
        <v>6</v>
      </c>
      <c r="B107" s="52" t="s">
        <v>37</v>
      </c>
      <c r="C107" s="57" t="s">
        <v>28</v>
      </c>
      <c r="D107" s="67">
        <v>56421.22</v>
      </c>
      <c r="E107" s="67">
        <v>23098.99</v>
      </c>
      <c r="F107" s="8">
        <f t="shared" si="5"/>
        <v>40.94025262126555</v>
      </c>
    </row>
    <row r="108" spans="1:6" s="34" customFormat="1" ht="6.75" customHeight="1" hidden="1">
      <c r="A108" s="46">
        <v>7</v>
      </c>
      <c r="B108" s="52" t="s">
        <v>38</v>
      </c>
      <c r="C108" s="57" t="s">
        <v>29</v>
      </c>
      <c r="D108" s="65"/>
      <c r="E108" s="65"/>
      <c r="F108" s="8" t="e">
        <f t="shared" si="5"/>
        <v>#DIV/0!</v>
      </c>
    </row>
    <row r="109" spans="1:6" s="34" customFormat="1" ht="18" customHeight="1">
      <c r="A109" s="46">
        <v>8</v>
      </c>
      <c r="B109" s="52" t="s">
        <v>39</v>
      </c>
      <c r="C109" s="57" t="s">
        <v>30</v>
      </c>
      <c r="D109" s="67">
        <v>94825.74</v>
      </c>
      <c r="E109" s="67">
        <v>56550.26</v>
      </c>
      <c r="F109" s="8">
        <f t="shared" si="5"/>
        <v>59.63598069469324</v>
      </c>
    </row>
    <row r="110" spans="1:6" s="34" customFormat="1" ht="18.75" customHeight="1">
      <c r="A110" s="46">
        <v>9</v>
      </c>
      <c r="B110" s="52" t="s">
        <v>57</v>
      </c>
      <c r="C110" s="57" t="s">
        <v>72</v>
      </c>
      <c r="D110" s="67">
        <v>113991.9</v>
      </c>
      <c r="E110" s="67">
        <v>49417.16</v>
      </c>
      <c r="F110" s="8">
        <f t="shared" si="5"/>
        <v>43.351466200668646</v>
      </c>
    </row>
    <row r="111" spans="1:6" s="34" customFormat="1" ht="17.25" customHeight="1">
      <c r="A111" s="46"/>
      <c r="B111" s="52" t="s">
        <v>73</v>
      </c>
      <c r="C111" s="57" t="s">
        <v>74</v>
      </c>
      <c r="D111" s="67">
        <v>3406.18</v>
      </c>
      <c r="E111" s="67">
        <v>1559.78</v>
      </c>
      <c r="F111" s="8">
        <f t="shared" si="5"/>
        <v>45.792647481929905</v>
      </c>
    </row>
    <row r="112" spans="1:6" s="9" customFormat="1" ht="20.25" customHeight="1">
      <c r="A112" s="46">
        <v>10</v>
      </c>
      <c r="B112" s="52" t="s">
        <v>58</v>
      </c>
      <c r="C112" s="57" t="s">
        <v>59</v>
      </c>
      <c r="D112" s="67">
        <v>8383.77</v>
      </c>
      <c r="E112" s="67">
        <v>3999.63</v>
      </c>
      <c r="F112" s="8">
        <f t="shared" si="5"/>
        <v>47.706819247188314</v>
      </c>
    </row>
    <row r="113" spans="1:6" s="3" customFormat="1" ht="17.25" customHeight="1">
      <c r="A113" s="24"/>
      <c r="B113" s="26"/>
      <c r="C113" s="15" t="s">
        <v>31</v>
      </c>
      <c r="D113" s="53">
        <f>SUM(D102:D112)</f>
        <v>2148912.54</v>
      </c>
      <c r="E113" s="53">
        <f>SUM(E102:E112)</f>
        <v>714187.02</v>
      </c>
      <c r="F113" s="16">
        <f t="shared" si="5"/>
        <v>33.23481094302703</v>
      </c>
    </row>
    <row r="114" spans="1:6" s="3" customFormat="1" ht="17.25" customHeight="1">
      <c r="A114" s="24"/>
      <c r="B114" s="26"/>
      <c r="C114" s="15" t="s">
        <v>80</v>
      </c>
      <c r="D114" s="53">
        <v>-37246.4</v>
      </c>
      <c r="E114" s="53">
        <f>E100-E113</f>
        <v>21826.59999999986</v>
      </c>
      <c r="F114" s="16"/>
    </row>
    <row r="115" spans="1:6" s="34" customFormat="1" ht="45" customHeight="1">
      <c r="A115" s="89" t="s">
        <v>126</v>
      </c>
      <c r="B115" s="90"/>
      <c r="C115" s="90"/>
      <c r="D115" s="90"/>
      <c r="E115" s="90"/>
      <c r="F115" s="90"/>
    </row>
    <row r="116" spans="1:6" s="3" customFormat="1" ht="12.75" customHeight="1" hidden="1">
      <c r="A116" s="27"/>
      <c r="B116" s="6"/>
      <c r="C116" s="28"/>
      <c r="D116" s="29"/>
      <c r="E116" s="29"/>
      <c r="F116" s="27"/>
    </row>
    <row r="117" spans="1:6" s="3" customFormat="1" ht="6" customHeight="1" hidden="1">
      <c r="A117" s="27"/>
      <c r="B117" s="6"/>
      <c r="C117" s="28"/>
      <c r="D117" s="29"/>
      <c r="E117" s="29"/>
      <c r="F117" s="27"/>
    </row>
    <row r="118" spans="1:6" s="3" customFormat="1" ht="34.5" customHeight="1" hidden="1">
      <c r="A118" s="91"/>
      <c r="B118" s="92"/>
      <c r="C118" s="92"/>
      <c r="D118" s="92"/>
      <c r="E118" s="92"/>
      <c r="F118" s="92"/>
    </row>
    <row r="119" ht="12.75" hidden="1"/>
    <row r="120" ht="12.75" hidden="1"/>
    <row r="121" ht="12.75" hidden="1"/>
    <row r="122" ht="12.75" hidden="1"/>
    <row r="124" ht="12.75">
      <c r="C124" t="s">
        <v>119</v>
      </c>
    </row>
  </sheetData>
  <sheetProtection/>
  <mergeCells count="3">
    <mergeCell ref="A115:F115"/>
    <mergeCell ref="A118:F118"/>
    <mergeCell ref="A1:F1"/>
  </mergeCells>
  <printOptions horizontalCentered="1"/>
  <pageMargins left="0.4330708661417323" right="0.3937007874015748" top="0.3937007874015748" bottom="0.2362204724409449" header="0.1574803149606299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Polina</cp:lastModifiedBy>
  <cp:lastPrinted>2020-07-16T22:47:36Z</cp:lastPrinted>
  <dcterms:created xsi:type="dcterms:W3CDTF">2006-05-15T00:36:43Z</dcterms:created>
  <dcterms:modified xsi:type="dcterms:W3CDTF">2020-07-23T01:53:03Z</dcterms:modified>
  <cp:category/>
  <cp:version/>
  <cp:contentType/>
  <cp:contentStatus/>
</cp:coreProperties>
</file>