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30" yWindow="435" windowWidth="11220" windowHeight="10500" activeTab="0"/>
  </bookViews>
  <sheets>
    <sheet name="Документ" sheetId="1" r:id="rId1"/>
  </sheets>
  <definedNames>
    <definedName name="_xlnm.Print_Titles" localSheetId="0">'Документ'!$4:$4</definedName>
    <definedName name="SHEET_TITLE" localSheetId="0">"Документ"</definedName>
  </definedNames>
  <calcPr fullCalcOnLoad="1" fullPrecision="0"/>
</workbook>
</file>

<file path=xl/sharedStrings.xml><?xml version="1.0" encoding="utf-8"?>
<sst xmlns="http://schemas.openxmlformats.org/spreadsheetml/2006/main" count="225" uniqueCount="155">
  <si>
    <t>07 9 00 00000</t>
  </si>
  <si>
    <t>03 0 00 00000</t>
  </si>
  <si>
    <t>03 9 00 00000</t>
  </si>
  <si>
    <t>01 0 00 00000</t>
  </si>
  <si>
    <t>01 1 00 00000</t>
  </si>
  <si>
    <t>01 2 00 00000</t>
  </si>
  <si>
    <t xml:space="preserve">Подпрограмма "Содержание территории Арсеньевского городского округа" </t>
  </si>
  <si>
    <t>04 0 00 00000</t>
  </si>
  <si>
    <t>04 1 00 00000</t>
  </si>
  <si>
    <t>04 2 00 00000</t>
  </si>
  <si>
    <t xml:space="preserve">Подпрограмма "Озеленение Арсеньевского городского округа" </t>
  </si>
  <si>
    <t>04 3 00 00000</t>
  </si>
  <si>
    <t>04 4 00 00000</t>
  </si>
  <si>
    <t>Подпрограмма "Подготовка территории Арсеньевского городского округа к праздничным мероприятиям"</t>
  </si>
  <si>
    <t>04 5 00 00000</t>
  </si>
  <si>
    <t xml:space="preserve">Подпрограмма  "Содержание и развитие системы ливневой канализации Арсеньевского городского округа" </t>
  </si>
  <si>
    <t>06 0 00 00000</t>
  </si>
  <si>
    <t>Подпрограмма "Ремонт дворовых территорий многоквартирных домов  и проездов к дворовым территориям многоквартирных домов "</t>
  </si>
  <si>
    <t>08 0 00 00000</t>
  </si>
  <si>
    <t>08 9 00 00000</t>
  </si>
  <si>
    <t>09 0 00 00000</t>
  </si>
  <si>
    <t>09 1 00 00000</t>
  </si>
  <si>
    <t>Подпрограмма "Подготовка спортивного резерва в Арсеньевском городском округе"</t>
  </si>
  <si>
    <t>09 2 00 00000</t>
  </si>
  <si>
    <t>09 9 00 00000</t>
  </si>
  <si>
    <t>10 0 00 00000</t>
  </si>
  <si>
    <t>10 9 00 00000</t>
  </si>
  <si>
    <t>16 0 00 00000</t>
  </si>
  <si>
    <t>16 9 00 00000</t>
  </si>
  <si>
    <t>11 0 00 00000</t>
  </si>
  <si>
    <t>11 9 00 00000</t>
  </si>
  <si>
    <t xml:space="preserve">Подпрограмма "Ремонт автомобильных дорог общего пользования Арсеньевского городского округа" </t>
  </si>
  <si>
    <t>12 0 00 00000</t>
  </si>
  <si>
    <t>12 1 00 00000</t>
  </si>
  <si>
    <t xml:space="preserve">Подпрограмма "Повышение безопасности дорожного движения на территории  Арсеньевского городского округа" </t>
  </si>
  <si>
    <t>12 3 00 00000</t>
  </si>
  <si>
    <t>13 0 00 00000</t>
  </si>
  <si>
    <t>13 1 00 00000</t>
  </si>
  <si>
    <t>13 2 00 00000</t>
  </si>
  <si>
    <t>13 9 00 00000</t>
  </si>
  <si>
    <t>14 0 00 00000</t>
  </si>
  <si>
    <t>14 9 00 00000</t>
  </si>
  <si>
    <t xml:space="preserve">Подпрограмма "Профилактика злоупотребления наркотическими средствами, психотропными веществами и их прекурсорами" </t>
  </si>
  <si>
    <t>09 3 00 00000</t>
  </si>
  <si>
    <t>15 0 00 00000</t>
  </si>
  <si>
    <t>15 9 00 00000</t>
  </si>
  <si>
    <t>15 9 01 00000</t>
  </si>
  <si>
    <t>15 9 01 20120</t>
  </si>
  <si>
    <t>12 2 00 00000</t>
  </si>
  <si>
    <t>06 4 00 00000</t>
  </si>
  <si>
    <t>06 3 00 00000</t>
  </si>
  <si>
    <t>01 3 00 00000</t>
  </si>
  <si>
    <t>985</t>
  </si>
  <si>
    <t>Управление имущественных отношений администрации Арсеньевского городского округа</t>
  </si>
  <si>
    <t>992</t>
  </si>
  <si>
    <t>Финансовое управление администрации Арсеньевского городского округа</t>
  </si>
  <si>
    <t>988</t>
  </si>
  <si>
    <t>06 2 00 00000</t>
  </si>
  <si>
    <t>Подпрограмма "Профилактика правонарушений, терроризма и экстремизма"</t>
  </si>
  <si>
    <t>07 3 00 00000</t>
  </si>
  <si>
    <t xml:space="preserve">Мероприятия муниципальной  программы "Безопасный город" </t>
  </si>
  <si>
    <t>000</t>
  </si>
  <si>
    <t>Всего расходов:</t>
  </si>
  <si>
    <t>Наименование</t>
  </si>
  <si>
    <t>Ведомство</t>
  </si>
  <si>
    <t>Целевая статья</t>
  </si>
  <si>
    <t>Подпрограмма "Снижение рисков и смягчение последствий чрезвычайных ситуаций природного и техногенного характера в Арсеньевском городском округе"</t>
  </si>
  <si>
    <t>Подпрограмма "Пожарная безопасность"</t>
  </si>
  <si>
    <t>Муниципальная программа "Материально-техническое обеспечение органов местного самоуправления Арсеньевского городского округа" на 2016-2020 годы</t>
  </si>
  <si>
    <t>Подпрограмма "Развитие массовой физической культуры и спорта в Арсеньевском городском округе"</t>
  </si>
  <si>
    <t>Непрограммные направления деятельности органов местного самоуправления  городского округа, учреждений образования, культуры и иных значимых учреждений, указанных в ведомственной структуре расходов бюджета  городского округа</t>
  </si>
  <si>
    <t xml:space="preserve">Подпрограмма "Развитие системы дошкольного образования  Арсеньевского городского округа" </t>
  </si>
  <si>
    <t>02 0 00 00000</t>
  </si>
  <si>
    <t>02 1 00 00000</t>
  </si>
  <si>
    <t>Основное мероприятие "Повышение квалификации муниципальных служащих Арсеньевского городского округа"</t>
  </si>
  <si>
    <t>Повышение квалификации муниципальных служащих Арсеньевского городского округа</t>
  </si>
  <si>
    <t>02 2 00 00000</t>
  </si>
  <si>
    <t>05 0 00 00000</t>
  </si>
  <si>
    <t>05 9 00 00000</t>
  </si>
  <si>
    <t xml:space="preserve">Подпрограмма "Развитие системы общего образования Арсеньевского городского округа" </t>
  </si>
  <si>
    <t xml:space="preserve">Подпрограмма "Развитие системы дополнительного образования, отдыха, оздоровления и занятости детей и подростков Арсеньевского городского округа" </t>
  </si>
  <si>
    <t>02 3 00 00000</t>
  </si>
  <si>
    <t>02 9 00 00000</t>
  </si>
  <si>
    <t>99 0 00 00000</t>
  </si>
  <si>
    <t>06 1 00 00000</t>
  </si>
  <si>
    <t>17 0 00 00000</t>
  </si>
  <si>
    <t>07 0 00 00000</t>
  </si>
  <si>
    <t>07 1 00 00000</t>
  </si>
  <si>
    <t>07 2 00 00000</t>
  </si>
  <si>
    <t>4</t>
  </si>
  <si>
    <t>Сумма     2017год</t>
  </si>
  <si>
    <t>30,00</t>
  </si>
  <si>
    <t>Сумма          2020 год</t>
  </si>
  <si>
    <t>Подпрограмма "Строительство автомобильных дорог общего пользования местного значения на территории Арсеньевского городского округа" на 2018-2021 годы</t>
  </si>
  <si>
    <t>12 4 00 00000</t>
  </si>
  <si>
    <t>18 0 00 00000</t>
  </si>
  <si>
    <t>17 9 00 00000</t>
  </si>
  <si>
    <t>Сумма          2021 год</t>
  </si>
  <si>
    <t>06 9 00 00000</t>
  </si>
  <si>
    <t>Подпрограмма "Обслуживание уличного освещения Арсеньевского городского округа" на 2015-2021 годы</t>
  </si>
  <si>
    <t>Информация о расходах на выполнение муниципальных программ в 2020, 2021, 2022 годах</t>
  </si>
  <si>
    <t>Сумма          2022 год</t>
  </si>
  <si>
    <t>Муниципальная программа "Экономическое развитие и инновационная экономика в  Арсеньевском городском округе"  на 2020-2024 годы</t>
  </si>
  <si>
    <t>Подпрограмма"Развитие малого и среднего предпринимательства в Арсеньевском городском округе" на 2020-2024 годы</t>
  </si>
  <si>
    <t>Подпрограмма "Управление имуществом, находящимся в собственности и в ведении  Арсеньевского городского округа" на 2020-2024 годы</t>
  </si>
  <si>
    <t>Подпрограмма "Долгосрочное финансовое планирование и организация бюджетного процесса в Арсеньевском городском округе" на 2020-2024 годы</t>
  </si>
  <si>
    <t>Муниципальная программа "Развитие  образования Арсеньевского городского округа" на 2020-2024годы</t>
  </si>
  <si>
    <t>Мероприятия муниципальной программы "Развитие  образования Арсеньевского городского округа на 2020-2024 годы"</t>
  </si>
  <si>
    <t>Муниципальная программа "Доступная среда" на период 2020-2024 годы</t>
  </si>
  <si>
    <t>Мероприятия муниципальной программы "Доступная среда" на период 2020-2024 годы</t>
  </si>
  <si>
    <t>Муниципальная программа "Благоустройство Арсеньевского городского округа" на 2020-2024 годы</t>
  </si>
  <si>
    <t>Подпрограмма  "Содержание территорий городских кладбищ"</t>
  </si>
  <si>
    <t>Муниципальная программа "Развитие культуры Арсеньевского городского округа" на 2020-2024 годы</t>
  </si>
  <si>
    <t>Мероприятия муниципальной программы "Развитие культуры Арсеньевского городского округа" на 2020-2024 годы</t>
  </si>
  <si>
    <t>Подпрограмма "Содержание и ремонт муниципального жилищного фонда"  на 2020 – 2024 годы</t>
  </si>
  <si>
    <t>Муниципальная программа "Обеспечение доступным жильем и качественными услугами ЖКХ населения  Арсеньевского городского округа" на 2020-2024 годы</t>
  </si>
  <si>
    <t>Подпрограмма "Чистая вода" на территории Арсеньевского городского округа" на 2020-2024 годы</t>
  </si>
  <si>
    <t>Подпрограмма "Обеспечение жильем молодых семей Арсеньевского городского округа" на 2020 -2024годы</t>
  </si>
  <si>
    <t>Подпрограмма "Обеспечение земельных участков инженерной инфраструктурой и проездами к земельным участкам на территории Арсеньевского городского округа" на 2020-2024 годы</t>
  </si>
  <si>
    <t>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</si>
  <si>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06 5 00 00000</t>
  </si>
  <si>
    <t>Отдельные мероприятия муниципальной программы "Обеспечение доступным жильем и качественными услугами жилищно-коммунального хозяйства населения Арсеньевского городского округа" на 2020-2024г.</t>
  </si>
  <si>
    <t>Муниципальная программа "Безопасный город" на 2020-2024 годы</t>
  </si>
  <si>
    <t>Муниципальная  программа "Развитие физической культуры и  спорта  в Арсеньевском городском округе" на 2020-2024 годы</t>
  </si>
  <si>
    <t>Мероприятия муниципальной  программы "Развитие физической культуры и  спорта  в Арсеньевском городском округе" на 2020-2024 годы</t>
  </si>
  <si>
    <t>Мероприятия  муниципальной программы Арсеньевского городского округа "Материально-техническое обеспечение органов местного самоуправления Арсеньевского городского округа" на 2020-2024 годы</t>
  </si>
  <si>
    <t>Муниципальная программа "Информационное общество" на 2020-2024 годы</t>
  </si>
  <si>
    <t>Мероприятия муниципальной программы "Информационное общество" на 2020-2024 годы</t>
  </si>
  <si>
    <t>Муниципальная программа "Развитие транспортного комплекса Арсеньевского городского округа" на 2020-2024 годы</t>
  </si>
  <si>
    <t>Муниципальная программа "Энергоэффективность и развитие энергетики Арсеньевского городского округа" на 2020 – 2024 годы</t>
  </si>
  <si>
    <t>Подпрограмма "Энергосбережение и повышение энергетической эффективности в Арсеньевском городском округе" на 2020-2024 годы</t>
  </si>
  <si>
    <t>Мероприятия муниципальной программы "Энергоэффективность и развитие энергетики Арсеньевского городского округа" на 2020 – 2024 годы</t>
  </si>
  <si>
    <t>Муниципальная программа "Противодействие коррупции в органах местного самоуправления Арсеньевского  городского округа" на 2020 – 2024 годы</t>
  </si>
  <si>
    <t>Мероприятия муниципальной  программы "Противодействие коррупции в органах местного самоуправления Арсеньевского городского округа" на 2020 – 2024 годы</t>
  </si>
  <si>
    <t>Мероприятия муниципальной программы "Развитие муниципальной службы в Арсеньевском городском округе" на 2020-2024 годы</t>
  </si>
  <si>
    <t>Муниципальная программа "Развитие муниципальной службы в Арсеньевском городском округе" на 2020-2024 годы</t>
  </si>
  <si>
    <t>Муниципальная программа "Развитие внутреннего и въездного туризма на территории Арсеньевского городского округа" на 2020-2024 годы</t>
  </si>
  <si>
    <t>Мероприятия муниципальной программы "Развитие внутреннего и въездного туризма на территории Арсеньевского городского округа" на 2020-2024 годы</t>
  </si>
  <si>
    <t>Муниципальная программа "Переселение граждан из аварийного жилищного фонда в Арсеньевском городском округе" на 2020-2024 годы</t>
  </si>
  <si>
    <t>Мероприятия муниципальной программы переселения граждан из аварийного жилищного фонда в Арсеньевском городском округе на 2020-2024 годы</t>
  </si>
  <si>
    <t>Муниципальная программа "Формирование современной городской среды городского округа"в Арсеньевском городском округе" на 2018-2024 годы</t>
  </si>
  <si>
    <t>Муниципальная программа  "Развитие водохозяйственного комплекса в  Арсеньевском городском округе" на 2020 -2024 годы</t>
  </si>
  <si>
    <t>Мероприятия муниципальной программы  "Развитие водохозяйственного комплекса в  Арсеньевском городском округе" на 2020 -2024 годы</t>
  </si>
  <si>
    <t xml:space="preserve">18 1 00 00000 </t>
  </si>
  <si>
    <t>Подпрограмма "Формирование современной городской среды городского округа" в Арсеньевском городском округе на 2018-2024годы</t>
  </si>
  <si>
    <t>Подпрограмма "Благоустройство территорий, детских и спортивных площадок на территории Арсеньевского городского округа" на 2019-2024 годы</t>
  </si>
  <si>
    <t>18 2 00 00000</t>
  </si>
  <si>
    <t>( рублей)</t>
  </si>
  <si>
    <t>Уточненный бюджет на 2019 год</t>
  </si>
  <si>
    <t>5</t>
  </si>
  <si>
    <t xml:space="preserve">Подпрограмма "Развитие информационно-библиотечного обслуживания населения Арсеньевского городского округа" на 2014-2021 годы </t>
  </si>
  <si>
    <t>05 1 00 00000</t>
  </si>
  <si>
    <t>144 000,00</t>
  </si>
  <si>
    <t>6</t>
  </si>
  <si>
    <t>Факт за 
2018 год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</si>
</sst>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#,##0.000"/>
    <numFmt numFmtId="186" formatCode="#,##0.0000"/>
    <numFmt numFmtId="187" formatCode="#,##0.0"/>
    <numFmt numFmtId="188" formatCode="#,##0.000000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[$-FC19]d\ mmmm\ yyyy\ &quot;г.&quot;"/>
    <numFmt numFmtId="193" formatCode="0.000"/>
  </numFmts>
  <fonts count="48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4"/>
      <color indexed="8"/>
      <name val="Times New Roman"/>
      <family val="1"/>
    </font>
    <font>
      <sz val="13"/>
      <name val="Times New Roman"/>
      <family val="1"/>
    </font>
    <font>
      <sz val="10"/>
      <name val="Arial Cyr"/>
      <family val="0"/>
    </font>
    <font>
      <sz val="13"/>
      <color indexed="8"/>
      <name val="Times New Roman"/>
      <family val="1"/>
    </font>
    <font>
      <sz val="10"/>
      <name val="Arial"/>
      <family val="2"/>
    </font>
    <font>
      <i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 vertical="top" wrapText="1"/>
      <protection/>
    </xf>
    <xf numFmtId="0" fontId="5" fillId="0" borderId="0">
      <alignment/>
      <protection/>
    </xf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right" vertical="justify"/>
    </xf>
    <xf numFmtId="0" fontId="4" fillId="33" borderId="10" xfId="54" applyFont="1" applyFill="1" applyBorder="1" applyAlignment="1">
      <alignment horizontal="justify" vertical="top" wrapText="1"/>
      <protection/>
    </xf>
    <xf numFmtId="0" fontId="8" fillId="33" borderId="10" xfId="54" applyFont="1" applyFill="1" applyBorder="1" applyAlignment="1">
      <alignment horizontal="justify" vertical="top" wrapText="1"/>
      <protection/>
    </xf>
    <xf numFmtId="49" fontId="4" fillId="33" borderId="10" xfId="0" applyNumberFormat="1" applyFont="1" applyFill="1" applyBorder="1" applyAlignment="1" applyProtection="1">
      <alignment horizontal="center" vertical="top" shrinkToFit="1"/>
      <protection/>
    </xf>
    <xf numFmtId="4" fontId="4" fillId="33" borderId="10" xfId="0" applyNumberFormat="1" applyFont="1" applyFill="1" applyBorder="1" applyAlignment="1" applyProtection="1">
      <alignment horizontal="right" vertical="justify" shrinkToFi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left" wrapText="1"/>
    </xf>
    <xf numFmtId="49" fontId="4" fillId="33" borderId="10" xfId="0" applyNumberFormat="1" applyFont="1" applyFill="1" applyBorder="1" applyAlignment="1" applyProtection="1">
      <alignment horizontal="right" vertical="justify" shrinkToFit="1"/>
      <protection/>
    </xf>
    <xf numFmtId="0" fontId="4" fillId="33" borderId="10" xfId="0" applyFont="1" applyFill="1" applyBorder="1" applyAlignment="1">
      <alignment horizontal="justify"/>
    </xf>
    <xf numFmtId="49" fontId="4" fillId="33" borderId="10" xfId="54" applyNumberFormat="1" applyFont="1" applyFill="1" applyBorder="1" applyAlignment="1">
      <alignment horizontal="right" vertical="justify" wrapText="1" shrinkToFit="1"/>
      <protection/>
    </xf>
    <xf numFmtId="49" fontId="4" fillId="33" borderId="11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justify"/>
    </xf>
    <xf numFmtId="49" fontId="4" fillId="0" borderId="10" xfId="0" applyNumberFormat="1" applyFont="1" applyFill="1" applyBorder="1" applyAlignment="1" applyProtection="1">
      <alignment horizontal="center" vertical="top" shrinkToFit="1"/>
      <protection/>
    </xf>
    <xf numFmtId="49" fontId="4" fillId="0" borderId="10" xfId="54" applyNumberFormat="1" applyFont="1" applyFill="1" applyBorder="1" applyAlignment="1">
      <alignment horizontal="right" vertical="justify" wrapText="1" shrinkToFit="1"/>
      <protection/>
    </xf>
    <xf numFmtId="4" fontId="4" fillId="0" borderId="10" xfId="0" applyNumberFormat="1" applyFont="1" applyFill="1" applyBorder="1" applyAlignment="1" applyProtection="1">
      <alignment horizontal="right" vertical="justify" shrinkToFit="1"/>
      <protection/>
    </xf>
    <xf numFmtId="0" fontId="4" fillId="0" borderId="10" xfId="54" applyFont="1" applyFill="1" applyBorder="1" applyAlignment="1">
      <alignment vertical="top" wrapText="1"/>
      <protection/>
    </xf>
    <xf numFmtId="49" fontId="4" fillId="0" borderId="10" xfId="0" applyNumberFormat="1" applyFont="1" applyFill="1" applyBorder="1" applyAlignment="1">
      <alignment horizontal="right" vertical="justify"/>
    </xf>
    <xf numFmtId="49" fontId="4" fillId="33" borderId="10" xfId="54" applyNumberFormat="1" applyFont="1" applyFill="1" applyBorder="1" applyAlignment="1">
      <alignment vertical="top" wrapText="1"/>
      <protection/>
    </xf>
    <xf numFmtId="0" fontId="4" fillId="33" borderId="10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 applyProtection="1">
      <alignment horizontal="left" vertical="justify" shrinkToFit="1"/>
      <protection/>
    </xf>
    <xf numFmtId="49" fontId="4" fillId="33" borderId="10" xfId="0" applyNumberFormat="1" applyFont="1" applyFill="1" applyBorder="1" applyAlignment="1" applyProtection="1">
      <alignment horizontal="left" vertical="top" wrapText="1" shrinkToFit="1"/>
      <protection/>
    </xf>
    <xf numFmtId="0" fontId="4" fillId="0" borderId="10" xfId="0" applyFont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right" vertical="justify" wrapText="1"/>
    </xf>
    <xf numFmtId="0" fontId="0" fillId="0" borderId="0" xfId="0" applyNumberFormat="1" applyFont="1" applyFill="1" applyBorder="1" applyAlignment="1" applyProtection="1">
      <alignment/>
      <protection locked="0"/>
    </xf>
    <xf numFmtId="49" fontId="11" fillId="0" borderId="0" xfId="0" applyNumberFormat="1" applyFont="1" applyFill="1" applyBorder="1" applyAlignment="1" applyProtection="1">
      <alignment horizontal="right" vertical="justify"/>
      <protection locked="0"/>
    </xf>
    <xf numFmtId="0" fontId="0" fillId="0" borderId="0" xfId="0" applyNumberFormat="1" applyFont="1" applyFill="1" applyBorder="1" applyAlignment="1" applyProtection="1">
      <alignment horizontal="right" vertical="justify"/>
      <protection locked="0"/>
    </xf>
    <xf numFmtId="0" fontId="4" fillId="0" borderId="10" xfId="0" applyFont="1" applyFill="1" applyBorder="1" applyAlignment="1">
      <alignment horizontal="left" vertical="center" wrapText="1"/>
    </xf>
    <xf numFmtId="4" fontId="12" fillId="33" borderId="10" xfId="0" applyNumberFormat="1" applyFont="1" applyFill="1" applyBorder="1" applyAlignment="1" applyProtection="1">
      <alignment horizontal="right" vertical="justify" shrinkToFit="1"/>
      <protection/>
    </xf>
    <xf numFmtId="4" fontId="4" fillId="33" borderId="10" xfId="54" applyNumberFormat="1" applyFont="1" applyFill="1" applyBorder="1" applyAlignment="1">
      <alignment horizontal="right" vertical="justify" wrapText="1" shrinkToFit="1"/>
      <protection/>
    </xf>
    <xf numFmtId="4" fontId="4" fillId="33" borderId="10" xfId="0" applyNumberFormat="1" applyFont="1" applyFill="1" applyBorder="1" applyAlignment="1">
      <alignment horizontal="right" vertical="justify"/>
    </xf>
    <xf numFmtId="4" fontId="11" fillId="0" borderId="0" xfId="0" applyNumberFormat="1" applyFont="1" applyFill="1" applyBorder="1" applyAlignment="1" applyProtection="1">
      <alignment horizontal="right" vertical="justify"/>
      <protection locked="0"/>
    </xf>
    <xf numFmtId="4" fontId="0" fillId="0" borderId="0" xfId="0" applyNumberFormat="1" applyFont="1" applyFill="1" applyBorder="1" applyAlignment="1" applyProtection="1">
      <alignment horizontal="right" vertical="justify"/>
      <protection locked="0"/>
    </xf>
    <xf numFmtId="4" fontId="0" fillId="0" borderId="0" xfId="0" applyNumberFormat="1" applyFont="1" applyAlignment="1">
      <alignment/>
    </xf>
    <xf numFmtId="0" fontId="4" fillId="33" borderId="10" xfId="0" applyNumberFormat="1" applyFont="1" applyFill="1" applyBorder="1" applyAlignment="1" applyProtection="1">
      <alignment horizontal="left"/>
      <protection/>
    </xf>
    <xf numFmtId="0" fontId="3" fillId="0" borderId="0" xfId="53" applyFont="1" applyFill="1" applyAlignment="1">
      <alignment horizontal="center" vertical="center" wrapText="1"/>
      <protection/>
    </xf>
    <xf numFmtId="0" fontId="0" fillId="0" borderId="0" xfId="0" applyFont="1" applyAlignment="1">
      <alignment wrapText="1"/>
    </xf>
    <xf numFmtId="0" fontId="3" fillId="0" borderId="12" xfId="53" applyFont="1" applyFill="1" applyBorder="1" applyAlignment="1">
      <alignment horizontal="right"/>
      <protection/>
    </xf>
    <xf numFmtId="0" fontId="0" fillId="0" borderId="12" xfId="0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 6, 7 раздел подраздел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SheetLayoutView="100" zoomScalePageLayoutView="0" workbookViewId="0" topLeftCell="A1">
      <selection activeCell="E78" sqref="E78"/>
    </sheetView>
  </sheetViews>
  <sheetFormatPr defaultColWidth="10.28125" defaultRowHeight="12.75" outlineLevelRow="3"/>
  <cols>
    <col min="1" max="1" width="47.28125" style="8" customWidth="1"/>
    <col min="2" max="2" width="6.7109375" style="28" hidden="1" customWidth="1"/>
    <col min="3" max="3" width="17.140625" style="29" customWidth="1"/>
    <col min="4" max="4" width="17.28125" style="29" hidden="1" customWidth="1"/>
    <col min="5" max="5" width="22.57421875" style="29" customWidth="1"/>
    <col min="6" max="6" width="21.421875" style="29" customWidth="1"/>
    <col min="7" max="7" width="19.7109375" style="29" customWidth="1"/>
    <col min="8" max="8" width="18.7109375" style="30" customWidth="1"/>
    <col min="9" max="9" width="19.00390625" style="9" customWidth="1"/>
    <col min="10" max="13" width="10.28125" style="9" customWidth="1"/>
    <col min="14" max="16384" width="10.28125" style="9" customWidth="1"/>
  </cols>
  <sheetData>
    <row r="1" spans="1:9" ht="61.5" customHeight="1">
      <c r="A1" s="39" t="s">
        <v>100</v>
      </c>
      <c r="B1" s="39"/>
      <c r="C1" s="39"/>
      <c r="D1" s="39"/>
      <c r="E1" s="39"/>
      <c r="F1" s="39"/>
      <c r="G1" s="39"/>
      <c r="H1" s="39"/>
      <c r="I1" s="40"/>
    </row>
    <row r="2" spans="1:9" ht="22.5" customHeight="1">
      <c r="A2" s="41" t="s">
        <v>147</v>
      </c>
      <c r="B2" s="41"/>
      <c r="C2" s="41"/>
      <c r="D2" s="41"/>
      <c r="E2" s="41"/>
      <c r="F2" s="41"/>
      <c r="G2" s="41"/>
      <c r="H2" s="41"/>
      <c r="I2" s="42"/>
    </row>
    <row r="3" spans="1:9" s="10" customFormat="1" ht="48" customHeight="1">
      <c r="A3" s="1" t="s">
        <v>63</v>
      </c>
      <c r="B3" s="1" t="s">
        <v>64</v>
      </c>
      <c r="C3" s="7" t="s">
        <v>65</v>
      </c>
      <c r="D3" s="7" t="s">
        <v>90</v>
      </c>
      <c r="E3" s="7" t="s">
        <v>154</v>
      </c>
      <c r="F3" s="7" t="s">
        <v>148</v>
      </c>
      <c r="G3" s="1" t="s">
        <v>92</v>
      </c>
      <c r="H3" s="1" t="s">
        <v>97</v>
      </c>
      <c r="I3" s="1" t="s">
        <v>101</v>
      </c>
    </row>
    <row r="4" spans="1:9" s="10" customFormat="1" ht="16.5">
      <c r="A4" s="1">
        <v>1</v>
      </c>
      <c r="B4" s="1">
        <v>2</v>
      </c>
      <c r="C4" s="7">
        <v>3</v>
      </c>
      <c r="D4" s="7" t="s">
        <v>89</v>
      </c>
      <c r="E4" s="7" t="s">
        <v>89</v>
      </c>
      <c r="F4" s="7" t="s">
        <v>149</v>
      </c>
      <c r="G4" s="7" t="s">
        <v>153</v>
      </c>
      <c r="H4" s="1">
        <v>7</v>
      </c>
      <c r="I4" s="1">
        <v>8</v>
      </c>
    </row>
    <row r="5" spans="1:9" ht="87" customHeight="1">
      <c r="A5" s="11" t="s">
        <v>102</v>
      </c>
      <c r="B5" s="5" t="s">
        <v>61</v>
      </c>
      <c r="C5" s="12" t="s">
        <v>3</v>
      </c>
      <c r="D5" s="6" t="e">
        <f>D6+D7+D8</f>
        <v>#REF!</v>
      </c>
      <c r="E5" s="6">
        <f>E6+E7+E8</f>
        <v>37928085.98</v>
      </c>
      <c r="F5" s="6">
        <f>F6+F7+F8</f>
        <v>35368854.89</v>
      </c>
      <c r="G5" s="6">
        <f>G6+G7+G8</f>
        <v>53906202.59</v>
      </c>
      <c r="H5" s="6">
        <f>H6+H7+H8</f>
        <v>34745465.96</v>
      </c>
      <c r="I5" s="6">
        <f>I6+I7+I8</f>
        <v>29500210.81</v>
      </c>
    </row>
    <row r="6" spans="1:9" ht="53.25" customHeight="1" outlineLevel="1">
      <c r="A6" s="13" t="s">
        <v>103</v>
      </c>
      <c r="B6" s="5" t="s">
        <v>61</v>
      </c>
      <c r="C6" s="12" t="s">
        <v>4</v>
      </c>
      <c r="D6" s="6" t="e">
        <f>#REF!</f>
        <v>#REF!</v>
      </c>
      <c r="E6" s="6">
        <v>5597262</v>
      </c>
      <c r="F6" s="6">
        <v>810000</v>
      </c>
      <c r="G6" s="6">
        <v>10810000</v>
      </c>
      <c r="H6" s="6">
        <v>810000</v>
      </c>
      <c r="I6" s="6">
        <v>810000</v>
      </c>
    </row>
    <row r="7" spans="1:9" ht="66" outlineLevel="2">
      <c r="A7" s="13" t="s">
        <v>104</v>
      </c>
      <c r="B7" s="5" t="s">
        <v>61</v>
      </c>
      <c r="C7" s="14" t="s">
        <v>5</v>
      </c>
      <c r="D7" s="6" t="e">
        <f>#REF!+#REF!+#REF!</f>
        <v>#REF!</v>
      </c>
      <c r="E7" s="6">
        <v>14012926.52</v>
      </c>
      <c r="F7" s="6">
        <v>16629968.52</v>
      </c>
      <c r="G7" s="6">
        <v>19334654.51</v>
      </c>
      <c r="H7" s="6">
        <v>18357624.51</v>
      </c>
      <c r="I7" s="6">
        <v>16757912.74</v>
      </c>
    </row>
    <row r="8" spans="1:9" ht="68.25" customHeight="1" outlineLevel="2">
      <c r="A8" s="13" t="s">
        <v>105</v>
      </c>
      <c r="B8" s="5" t="s">
        <v>61</v>
      </c>
      <c r="C8" s="14" t="s">
        <v>51</v>
      </c>
      <c r="D8" s="6" t="e">
        <f>#REF!+#REF!+#REF!+#REF!+#REF!+#REF!</f>
        <v>#REF!</v>
      </c>
      <c r="E8" s="6">
        <v>18317897.46</v>
      </c>
      <c r="F8" s="6">
        <v>17928886.37</v>
      </c>
      <c r="G8" s="6">
        <v>23761548.08</v>
      </c>
      <c r="H8" s="6">
        <v>15577841.45</v>
      </c>
      <c r="I8" s="6">
        <v>11932298.07</v>
      </c>
    </row>
    <row r="9" spans="1:9" ht="49.5" outlineLevel="2">
      <c r="A9" s="13" t="s">
        <v>106</v>
      </c>
      <c r="B9" s="5" t="s">
        <v>61</v>
      </c>
      <c r="C9" s="14" t="s">
        <v>72</v>
      </c>
      <c r="D9" s="6" t="e">
        <f>D10+D11+D12+D13</f>
        <v>#REF!</v>
      </c>
      <c r="E9" s="6">
        <f>E10+E11+E12+E13</f>
        <v>711459508.51</v>
      </c>
      <c r="F9" s="6">
        <f>F10+F11+F12+F13</f>
        <v>839118626.75</v>
      </c>
      <c r="G9" s="6">
        <f>G10+G11+G12+G13</f>
        <v>848242012.01</v>
      </c>
      <c r="H9" s="6">
        <f>H10+H11+H12+H13</f>
        <v>813347396.2</v>
      </c>
      <c r="I9" s="6">
        <f>I10+I11+I12+I13</f>
        <v>813914509.86</v>
      </c>
    </row>
    <row r="10" spans="1:9" ht="49.5" outlineLevel="2">
      <c r="A10" s="13" t="s">
        <v>71</v>
      </c>
      <c r="B10" s="5" t="s">
        <v>61</v>
      </c>
      <c r="C10" s="14" t="s">
        <v>73</v>
      </c>
      <c r="D10" s="6" t="e">
        <f>#REF!</f>
        <v>#REF!</v>
      </c>
      <c r="E10" s="6">
        <v>313475737.77</v>
      </c>
      <c r="F10" s="6">
        <v>355349674.6</v>
      </c>
      <c r="G10" s="6">
        <v>361313453</v>
      </c>
      <c r="H10" s="6">
        <v>341469850</v>
      </c>
      <c r="I10" s="6">
        <v>341480550</v>
      </c>
    </row>
    <row r="11" spans="1:9" ht="49.5" outlineLevel="2">
      <c r="A11" s="13" t="s">
        <v>79</v>
      </c>
      <c r="B11" s="5" t="s">
        <v>56</v>
      </c>
      <c r="C11" s="14" t="s">
        <v>76</v>
      </c>
      <c r="D11" s="6" t="e">
        <f>#REF!+#REF!+#REF!+#REF!+#REF!</f>
        <v>#REF!</v>
      </c>
      <c r="E11" s="6">
        <v>303046614.01</v>
      </c>
      <c r="F11" s="6">
        <v>373597551.27</v>
      </c>
      <c r="G11" s="6">
        <v>373791332.69</v>
      </c>
      <c r="H11" s="6">
        <v>364615200.61</v>
      </c>
      <c r="I11" s="6">
        <v>365258000.61</v>
      </c>
    </row>
    <row r="12" spans="1:9" ht="82.5" outlineLevel="3">
      <c r="A12" s="13" t="s">
        <v>80</v>
      </c>
      <c r="B12" s="5" t="s">
        <v>56</v>
      </c>
      <c r="C12" s="14" t="s">
        <v>81</v>
      </c>
      <c r="D12" s="6" t="e">
        <f>#REF!+#REF!+#REF!</f>
        <v>#REF!</v>
      </c>
      <c r="E12" s="6">
        <v>60509292.52</v>
      </c>
      <c r="F12" s="6">
        <v>72255129.2</v>
      </c>
      <c r="G12" s="6">
        <v>72499951.19</v>
      </c>
      <c r="H12" s="6">
        <v>66736853.12</v>
      </c>
      <c r="I12" s="6">
        <v>66646663.12</v>
      </c>
    </row>
    <row r="13" spans="1:9" ht="54" customHeight="1" outlineLevel="3">
      <c r="A13" s="13" t="s">
        <v>107</v>
      </c>
      <c r="B13" s="5" t="s">
        <v>56</v>
      </c>
      <c r="C13" s="14" t="s">
        <v>82</v>
      </c>
      <c r="D13" s="6" t="e">
        <f>#REF!+#REF!</f>
        <v>#REF!</v>
      </c>
      <c r="E13" s="6">
        <v>34427864.21</v>
      </c>
      <c r="F13" s="6">
        <v>37916271.68</v>
      </c>
      <c r="G13" s="6">
        <v>40637275.13</v>
      </c>
      <c r="H13" s="6">
        <v>40525492.47</v>
      </c>
      <c r="I13" s="6">
        <v>40529296.13</v>
      </c>
    </row>
    <row r="14" spans="1:9" ht="33" outlineLevel="3">
      <c r="A14" s="13" t="s">
        <v>108</v>
      </c>
      <c r="B14" s="5" t="s">
        <v>61</v>
      </c>
      <c r="C14" s="14" t="s">
        <v>1</v>
      </c>
      <c r="D14" s="6" t="e">
        <f>D15</f>
        <v>#REF!</v>
      </c>
      <c r="E14" s="6">
        <f>E15</f>
        <v>1014652.43</v>
      </c>
      <c r="F14" s="6">
        <f>F15</f>
        <v>837392</v>
      </c>
      <c r="G14" s="6">
        <f>G15</f>
        <v>980000</v>
      </c>
      <c r="H14" s="6">
        <f>H15</f>
        <v>1350000</v>
      </c>
      <c r="I14" s="6">
        <f>I15</f>
        <v>1350000</v>
      </c>
    </row>
    <row r="15" spans="1:9" ht="40.5" customHeight="1" outlineLevel="3">
      <c r="A15" s="13" t="s">
        <v>109</v>
      </c>
      <c r="B15" s="5" t="s">
        <v>61</v>
      </c>
      <c r="C15" s="14" t="s">
        <v>2</v>
      </c>
      <c r="D15" s="6" t="e">
        <f>#REF!+#REF!+#REF!+#REF!</f>
        <v>#REF!</v>
      </c>
      <c r="E15" s="6">
        <v>1014652.43</v>
      </c>
      <c r="F15" s="6">
        <v>837392</v>
      </c>
      <c r="G15" s="6">
        <v>980000</v>
      </c>
      <c r="H15" s="6">
        <v>1350000</v>
      </c>
      <c r="I15" s="6">
        <v>1350000</v>
      </c>
    </row>
    <row r="16" spans="1:9" ht="49.5" outlineLevel="3">
      <c r="A16" s="13" t="s">
        <v>110</v>
      </c>
      <c r="B16" s="5" t="s">
        <v>61</v>
      </c>
      <c r="C16" s="14" t="s">
        <v>7</v>
      </c>
      <c r="D16" s="6" t="e">
        <f>D17+D18+D19+D20+D21</f>
        <v>#REF!</v>
      </c>
      <c r="E16" s="6">
        <f>E17+E18+E19+E20+E21</f>
        <v>32891180.17</v>
      </c>
      <c r="F16" s="6">
        <f>F17+F18+F19+F20+F21</f>
        <v>40429187.56</v>
      </c>
      <c r="G16" s="6">
        <f>G17+G18+G19+G20+G21</f>
        <v>33451888.7</v>
      </c>
      <c r="H16" s="6">
        <f>H17+H18+H19+H20+H21</f>
        <v>48278882.7</v>
      </c>
      <c r="I16" s="6">
        <f>I17+I18+I19+I20+I21</f>
        <v>48278882.7</v>
      </c>
    </row>
    <row r="17" spans="1:9" ht="38.25" customHeight="1" outlineLevel="3">
      <c r="A17" s="13" t="s">
        <v>6</v>
      </c>
      <c r="B17" s="5" t="s">
        <v>61</v>
      </c>
      <c r="C17" s="14" t="s">
        <v>8</v>
      </c>
      <c r="D17" s="6" t="e">
        <f>#REF!</f>
        <v>#REF!</v>
      </c>
      <c r="E17" s="6">
        <v>20311564.97</v>
      </c>
      <c r="F17" s="6">
        <v>31998639.07</v>
      </c>
      <c r="G17" s="6">
        <v>25345070.9</v>
      </c>
      <c r="H17" s="6">
        <v>32145070.9</v>
      </c>
      <c r="I17" s="6">
        <v>32145070.9</v>
      </c>
    </row>
    <row r="18" spans="1:9" ht="33" outlineLevel="3">
      <c r="A18" s="13" t="s">
        <v>111</v>
      </c>
      <c r="B18" s="5" t="s">
        <v>61</v>
      </c>
      <c r="C18" s="14" t="s">
        <v>9</v>
      </c>
      <c r="D18" s="6" t="e">
        <f>#REF!</f>
        <v>#REF!</v>
      </c>
      <c r="E18" s="6">
        <v>3000000</v>
      </c>
      <c r="F18" s="6">
        <v>2234031.1</v>
      </c>
      <c r="G18" s="6">
        <v>2422751.8</v>
      </c>
      <c r="H18" s="6">
        <v>4122751.8</v>
      </c>
      <c r="I18" s="6">
        <v>4122751.8</v>
      </c>
    </row>
    <row r="19" spans="1:9" ht="33" outlineLevel="3">
      <c r="A19" s="15" t="s">
        <v>10</v>
      </c>
      <c r="B19" s="5" t="s">
        <v>61</v>
      </c>
      <c r="C19" s="14" t="s">
        <v>11</v>
      </c>
      <c r="D19" s="6" t="e">
        <f>#REF!</f>
        <v>#REF!</v>
      </c>
      <c r="E19" s="6">
        <v>1578402.7</v>
      </c>
      <c r="F19" s="6">
        <v>1008525.44</v>
      </c>
      <c r="G19" s="6">
        <v>1200895</v>
      </c>
      <c r="H19" s="6">
        <v>1200895</v>
      </c>
      <c r="I19" s="6">
        <v>1200895</v>
      </c>
    </row>
    <row r="20" spans="1:9" ht="49.5" outlineLevel="3">
      <c r="A20" s="13" t="s">
        <v>13</v>
      </c>
      <c r="B20" s="5" t="s">
        <v>61</v>
      </c>
      <c r="C20" s="14" t="s">
        <v>12</v>
      </c>
      <c r="D20" s="6" t="e">
        <f>#REF!</f>
        <v>#REF!</v>
      </c>
      <c r="E20" s="6">
        <v>3182945</v>
      </c>
      <c r="F20" s="6">
        <v>3356339.98</v>
      </c>
      <c r="G20" s="6">
        <v>2593465</v>
      </c>
      <c r="H20" s="6">
        <v>2593465</v>
      </c>
      <c r="I20" s="6">
        <v>2593465</v>
      </c>
    </row>
    <row r="21" spans="1:9" ht="53.25" customHeight="1" outlineLevel="3">
      <c r="A21" s="11" t="s">
        <v>15</v>
      </c>
      <c r="B21" s="5" t="s">
        <v>61</v>
      </c>
      <c r="C21" s="14" t="s">
        <v>14</v>
      </c>
      <c r="D21" s="6" t="e">
        <f>#REF!</f>
        <v>#REF!</v>
      </c>
      <c r="E21" s="6">
        <v>4818267.5</v>
      </c>
      <c r="F21" s="6">
        <v>1831651.97</v>
      </c>
      <c r="G21" s="6">
        <v>1889706</v>
      </c>
      <c r="H21" s="6">
        <v>8216700</v>
      </c>
      <c r="I21" s="6">
        <v>8216700</v>
      </c>
    </row>
    <row r="22" spans="1:9" ht="49.5" outlineLevel="3">
      <c r="A22" s="11" t="s">
        <v>112</v>
      </c>
      <c r="B22" s="5" t="s">
        <v>61</v>
      </c>
      <c r="C22" s="14" t="s">
        <v>77</v>
      </c>
      <c r="D22" s="6" t="e">
        <f>#REF!+D24</f>
        <v>#REF!</v>
      </c>
      <c r="E22" s="6">
        <f>E24+E23</f>
        <v>86493248</v>
      </c>
      <c r="F22" s="6">
        <f>F24+F23</f>
        <v>97068213.03</v>
      </c>
      <c r="G22" s="6">
        <f>G24</f>
        <v>104135455.96</v>
      </c>
      <c r="H22" s="6">
        <f>H24</f>
        <v>92143604</v>
      </c>
      <c r="I22" s="6">
        <f>I24</f>
        <v>92283784</v>
      </c>
    </row>
    <row r="23" spans="1:9" ht="66" outlineLevel="3">
      <c r="A23" s="11" t="s">
        <v>150</v>
      </c>
      <c r="B23" s="5"/>
      <c r="C23" s="14" t="s">
        <v>151</v>
      </c>
      <c r="D23" s="6"/>
      <c r="E23" s="6">
        <v>1566599.9</v>
      </c>
      <c r="F23" s="6">
        <v>1164090.62</v>
      </c>
      <c r="G23" s="6"/>
      <c r="H23" s="6"/>
      <c r="I23" s="6"/>
    </row>
    <row r="24" spans="1:9" ht="50.25" customHeight="1" outlineLevel="3">
      <c r="A24" s="13" t="s">
        <v>113</v>
      </c>
      <c r="B24" s="5" t="s">
        <v>61</v>
      </c>
      <c r="C24" s="14" t="s">
        <v>78</v>
      </c>
      <c r="D24" s="6" t="e">
        <f>#REF!+#REF!</f>
        <v>#REF!</v>
      </c>
      <c r="E24" s="6">
        <v>84926648.1</v>
      </c>
      <c r="F24" s="6">
        <v>95904122.41</v>
      </c>
      <c r="G24" s="6">
        <v>104135455.96</v>
      </c>
      <c r="H24" s="6">
        <v>92143604</v>
      </c>
      <c r="I24" s="6">
        <v>92283784</v>
      </c>
    </row>
    <row r="25" spans="1:9" ht="68.25" customHeight="1" outlineLevel="3">
      <c r="A25" s="13" t="s">
        <v>115</v>
      </c>
      <c r="B25" s="5" t="s">
        <v>61</v>
      </c>
      <c r="C25" s="14" t="s">
        <v>16</v>
      </c>
      <c r="D25" s="6" t="e">
        <f>D26+D27+D28+D29</f>
        <v>#REF!</v>
      </c>
      <c r="E25" s="6">
        <f>E26+E27+E28+E29+E31+E30</f>
        <v>19097971.51</v>
      </c>
      <c r="F25" s="6">
        <f>F26+F27+F28+F29+F31+F30</f>
        <v>182378401.09</v>
      </c>
      <c r="G25" s="6">
        <f>G26+G27+G28+G29+G31+G30</f>
        <v>202643591.2</v>
      </c>
      <c r="H25" s="6">
        <f>H26+H27+H28+H29+H31+H30</f>
        <v>62668612.1</v>
      </c>
      <c r="I25" s="6">
        <f>I26+I27+I28+I29+I31+I30</f>
        <v>37882278.96</v>
      </c>
    </row>
    <row r="26" spans="1:9" ht="51.75" customHeight="1" outlineLevel="3">
      <c r="A26" s="13" t="s">
        <v>114</v>
      </c>
      <c r="B26" s="5" t="s">
        <v>61</v>
      </c>
      <c r="C26" s="14" t="s">
        <v>84</v>
      </c>
      <c r="D26" s="6" t="e">
        <f>#REF!+#REF!</f>
        <v>#REF!</v>
      </c>
      <c r="E26" s="6">
        <v>2863410.08</v>
      </c>
      <c r="F26" s="6">
        <v>1476338.49</v>
      </c>
      <c r="G26" s="6">
        <v>1212870</v>
      </c>
      <c r="H26" s="6">
        <v>2889900</v>
      </c>
      <c r="I26" s="6">
        <v>2889900</v>
      </c>
    </row>
    <row r="27" spans="1:9" ht="51.75" customHeight="1" outlineLevel="3">
      <c r="A27" s="13" t="s">
        <v>116</v>
      </c>
      <c r="B27" s="5" t="s">
        <v>61</v>
      </c>
      <c r="C27" s="14" t="s">
        <v>57</v>
      </c>
      <c r="D27" s="6" t="e">
        <f>#REF!</f>
        <v>#REF!</v>
      </c>
      <c r="E27" s="6">
        <v>0</v>
      </c>
      <c r="F27" s="6">
        <v>121461461.6</v>
      </c>
      <c r="G27" s="6">
        <v>136328362</v>
      </c>
      <c r="H27" s="6">
        <v>230800</v>
      </c>
      <c r="I27" s="6">
        <v>400000</v>
      </c>
    </row>
    <row r="28" spans="1:9" ht="51" customHeight="1" outlineLevel="3">
      <c r="A28" s="13" t="s">
        <v>117</v>
      </c>
      <c r="B28" s="5" t="s">
        <v>61</v>
      </c>
      <c r="C28" s="14" t="s">
        <v>50</v>
      </c>
      <c r="D28" s="6" t="e">
        <f>#REF!</f>
        <v>#REF!</v>
      </c>
      <c r="E28" s="6">
        <v>2395575</v>
      </c>
      <c r="F28" s="6">
        <v>5527713.54</v>
      </c>
      <c r="G28" s="6">
        <v>2927925</v>
      </c>
      <c r="H28" s="6">
        <v>3378106.3</v>
      </c>
      <c r="I28" s="6">
        <v>3455697.96</v>
      </c>
    </row>
    <row r="29" spans="1:9" ht="83.25" customHeight="1" outlineLevel="3">
      <c r="A29" s="3" t="s">
        <v>118</v>
      </c>
      <c r="B29" s="5" t="s">
        <v>61</v>
      </c>
      <c r="C29" s="14" t="s">
        <v>49</v>
      </c>
      <c r="D29" s="6">
        <v>5000</v>
      </c>
      <c r="E29" s="6">
        <v>13838986.43</v>
      </c>
      <c r="F29" s="6">
        <v>12741408.5</v>
      </c>
      <c r="G29" s="6">
        <v>30700000</v>
      </c>
      <c r="H29" s="6">
        <v>25009400</v>
      </c>
      <c r="I29" s="6">
        <v>76000</v>
      </c>
    </row>
    <row r="30" spans="1:9" ht="83.25" customHeight="1" outlineLevel="3">
      <c r="A30" s="3" t="s">
        <v>119</v>
      </c>
      <c r="B30" s="5"/>
      <c r="C30" s="14" t="s">
        <v>120</v>
      </c>
      <c r="D30" s="6"/>
      <c r="E30" s="6">
        <v>0</v>
      </c>
      <c r="F30" s="6">
        <v>35174571.74</v>
      </c>
      <c r="G30" s="6">
        <v>29724275</v>
      </c>
      <c r="H30" s="6">
        <v>31160405.8</v>
      </c>
      <c r="I30" s="6">
        <v>31060681</v>
      </c>
    </row>
    <row r="31" spans="1:9" ht="99.75" customHeight="1" outlineLevel="3">
      <c r="A31" s="3" t="s">
        <v>121</v>
      </c>
      <c r="B31" s="5"/>
      <c r="C31" s="14" t="s">
        <v>98</v>
      </c>
      <c r="D31" s="6"/>
      <c r="E31" s="6"/>
      <c r="F31" s="6">
        <v>5996907.22</v>
      </c>
      <c r="G31" s="6">
        <v>1750159.2</v>
      </c>
      <c r="H31" s="6"/>
      <c r="I31" s="6"/>
    </row>
    <row r="32" spans="1:9" ht="36.75" customHeight="1" outlineLevel="3">
      <c r="A32" s="16" t="s">
        <v>122</v>
      </c>
      <c r="B32" s="17" t="s">
        <v>61</v>
      </c>
      <c r="C32" s="18" t="s">
        <v>86</v>
      </c>
      <c r="D32" s="19" t="e">
        <f>D33+D34+D35+D36</f>
        <v>#REF!</v>
      </c>
      <c r="E32" s="19">
        <f>E33+E34+E35+E36</f>
        <v>20860034.73</v>
      </c>
      <c r="F32" s="19"/>
      <c r="G32" s="19">
        <f>G33+G34+G35+G36</f>
        <v>27861115.56</v>
      </c>
      <c r="H32" s="19">
        <f>H33+H34+H35+H36</f>
        <v>28252300</v>
      </c>
      <c r="I32" s="19">
        <f>I33+I34+I35+I36</f>
        <v>28518600</v>
      </c>
    </row>
    <row r="33" spans="1:9" ht="81" customHeight="1" outlineLevel="3">
      <c r="A33" s="16" t="s">
        <v>66</v>
      </c>
      <c r="B33" s="17" t="s">
        <v>61</v>
      </c>
      <c r="C33" s="18" t="s">
        <v>87</v>
      </c>
      <c r="D33" s="19" t="e">
        <f>#REF!</f>
        <v>#REF!</v>
      </c>
      <c r="E33" s="19">
        <v>705276.47</v>
      </c>
      <c r="F33" s="19">
        <v>597000</v>
      </c>
      <c r="G33" s="19">
        <v>404300</v>
      </c>
      <c r="H33" s="19">
        <v>1153000</v>
      </c>
      <c r="I33" s="19">
        <v>1153000</v>
      </c>
    </row>
    <row r="34" spans="1:9" ht="18.75" customHeight="1" outlineLevel="3">
      <c r="A34" s="20" t="s">
        <v>67</v>
      </c>
      <c r="B34" s="17" t="s">
        <v>61</v>
      </c>
      <c r="C34" s="18" t="s">
        <v>88</v>
      </c>
      <c r="D34" s="19" t="e">
        <f>#REF!</f>
        <v>#REF!</v>
      </c>
      <c r="E34" s="19">
        <v>4802474.99</v>
      </c>
      <c r="F34" s="19">
        <v>4646943.39</v>
      </c>
      <c r="G34" s="19">
        <v>4918500</v>
      </c>
      <c r="H34" s="19">
        <v>5081500</v>
      </c>
      <c r="I34" s="19">
        <v>5313200</v>
      </c>
    </row>
    <row r="35" spans="1:9" ht="42" customHeight="1" outlineLevel="3">
      <c r="A35" s="31" t="s">
        <v>58</v>
      </c>
      <c r="B35" s="17" t="s">
        <v>61</v>
      </c>
      <c r="C35" s="21" t="s">
        <v>59</v>
      </c>
      <c r="D35" s="19" t="e">
        <f>#REF!</f>
        <v>#REF!</v>
      </c>
      <c r="E35" s="19">
        <v>1219719.02</v>
      </c>
      <c r="F35" s="19">
        <v>5264900</v>
      </c>
      <c r="G35" s="19">
        <v>5697200</v>
      </c>
      <c r="H35" s="19">
        <v>5883400</v>
      </c>
      <c r="I35" s="19">
        <v>5918000</v>
      </c>
    </row>
    <row r="36" spans="1:9" ht="28.5" customHeight="1" outlineLevel="3">
      <c r="A36" s="16" t="s">
        <v>60</v>
      </c>
      <c r="B36" s="17" t="s">
        <v>61</v>
      </c>
      <c r="C36" s="18" t="s">
        <v>0</v>
      </c>
      <c r="D36" s="19" t="e">
        <f>#REF!</f>
        <v>#REF!</v>
      </c>
      <c r="E36" s="19">
        <v>14132564.25</v>
      </c>
      <c r="F36" s="19">
        <v>15781782</v>
      </c>
      <c r="G36" s="19">
        <v>16841115.56</v>
      </c>
      <c r="H36" s="19">
        <v>16134400</v>
      </c>
      <c r="I36" s="19">
        <v>16134400</v>
      </c>
    </row>
    <row r="37" spans="1:9" ht="63.75" customHeight="1" outlineLevel="3">
      <c r="A37" s="13" t="s">
        <v>141</v>
      </c>
      <c r="B37" s="5" t="s">
        <v>61</v>
      </c>
      <c r="C37" s="14" t="s">
        <v>18</v>
      </c>
      <c r="D37" s="6" t="e">
        <f>D38</f>
        <v>#REF!</v>
      </c>
      <c r="E37" s="6">
        <f>E38</f>
        <v>0</v>
      </c>
      <c r="F37" s="6">
        <f>F38</f>
        <v>0</v>
      </c>
      <c r="G37" s="6">
        <f>G38</f>
        <v>0</v>
      </c>
      <c r="H37" s="6">
        <f>H38</f>
        <v>150272.75</v>
      </c>
      <c r="I37" s="6">
        <f>I38</f>
        <v>139211.21</v>
      </c>
    </row>
    <row r="38" spans="1:9" ht="66" customHeight="1" outlineLevel="3">
      <c r="A38" s="13" t="s">
        <v>142</v>
      </c>
      <c r="B38" s="5" t="s">
        <v>61</v>
      </c>
      <c r="C38" s="14" t="s">
        <v>19</v>
      </c>
      <c r="D38" s="6" t="e">
        <f>#REF!</f>
        <v>#REF!</v>
      </c>
      <c r="E38" s="6">
        <v>0</v>
      </c>
      <c r="F38" s="6"/>
      <c r="G38" s="6"/>
      <c r="H38" s="32">
        <v>150272.75</v>
      </c>
      <c r="I38" s="6">
        <v>139211.21</v>
      </c>
    </row>
    <row r="39" spans="1:9" ht="65.25" customHeight="1" outlineLevel="3">
      <c r="A39" s="13" t="s">
        <v>123</v>
      </c>
      <c r="B39" s="5" t="s">
        <v>61</v>
      </c>
      <c r="C39" s="14" t="s">
        <v>20</v>
      </c>
      <c r="D39" s="6" t="e">
        <f>D40+D41+D42+D43</f>
        <v>#REF!</v>
      </c>
      <c r="E39" s="6">
        <f>E40+E41+E42+E43</f>
        <v>84728503.88</v>
      </c>
      <c r="F39" s="6">
        <f>F40+F41+F42+F43</f>
        <v>105847866.36</v>
      </c>
      <c r="G39" s="6">
        <f>G40+G41+G42+G43</f>
        <v>106373349.21</v>
      </c>
      <c r="H39" s="6">
        <f>H40+H41+H42+H43</f>
        <v>87889374.62</v>
      </c>
      <c r="I39" s="6">
        <f>I40+I41+I42+I43</f>
        <v>87905674.67</v>
      </c>
    </row>
    <row r="40" spans="1:9" ht="49.5" customHeight="1" outlineLevel="3">
      <c r="A40" s="13" t="s">
        <v>69</v>
      </c>
      <c r="B40" s="5" t="s">
        <v>61</v>
      </c>
      <c r="C40" s="14" t="s">
        <v>21</v>
      </c>
      <c r="D40" s="6" t="e">
        <f>#REF!+#REF!</f>
        <v>#REF!</v>
      </c>
      <c r="E40" s="6">
        <v>1037872.2</v>
      </c>
      <c r="F40" s="6">
        <v>8515257.13</v>
      </c>
      <c r="G40" s="6">
        <v>10292038.5</v>
      </c>
      <c r="H40" s="6">
        <v>916500</v>
      </c>
      <c r="I40" s="6">
        <v>916500</v>
      </c>
    </row>
    <row r="41" spans="1:9" ht="36.75" customHeight="1" outlineLevel="3">
      <c r="A41" s="22" t="s">
        <v>22</v>
      </c>
      <c r="B41" s="5" t="s">
        <v>61</v>
      </c>
      <c r="C41" s="14" t="s">
        <v>23</v>
      </c>
      <c r="D41" s="6" t="e">
        <f>#REF!</f>
        <v>#REF!</v>
      </c>
      <c r="E41" s="6">
        <v>0</v>
      </c>
      <c r="F41" s="6">
        <v>11278604.62</v>
      </c>
      <c r="G41" s="6">
        <v>450000</v>
      </c>
      <c r="H41" s="6">
        <v>470000</v>
      </c>
      <c r="I41" s="6">
        <v>450000</v>
      </c>
    </row>
    <row r="42" spans="1:9" ht="72" customHeight="1" outlineLevel="3">
      <c r="A42" s="23" t="s">
        <v>42</v>
      </c>
      <c r="B42" s="5" t="s">
        <v>61</v>
      </c>
      <c r="C42" s="14" t="s">
        <v>43</v>
      </c>
      <c r="D42" s="6" t="e">
        <f>#REF!</f>
        <v>#REF!</v>
      </c>
      <c r="E42" s="6">
        <v>42500</v>
      </c>
      <c r="F42" s="6">
        <v>42500</v>
      </c>
      <c r="G42" s="6">
        <v>42500</v>
      </c>
      <c r="H42" s="6">
        <v>42500</v>
      </c>
      <c r="I42" s="6">
        <v>42500</v>
      </c>
    </row>
    <row r="43" spans="1:9" ht="65.25" customHeight="1" outlineLevel="3">
      <c r="A43" s="13" t="s">
        <v>124</v>
      </c>
      <c r="B43" s="5" t="s">
        <v>61</v>
      </c>
      <c r="C43" s="14" t="s">
        <v>24</v>
      </c>
      <c r="D43" s="6" t="e">
        <f>#REF!+#REF!+#REF!+#REF!+#REF!</f>
        <v>#REF!</v>
      </c>
      <c r="E43" s="6">
        <v>83648131.68</v>
      </c>
      <c r="F43" s="6">
        <v>86011504.61</v>
      </c>
      <c r="G43" s="6">
        <v>95588810.71</v>
      </c>
      <c r="H43" s="6">
        <v>86460374.62</v>
      </c>
      <c r="I43" s="6">
        <v>86496674.67</v>
      </c>
    </row>
    <row r="44" spans="1:9" ht="64.5" customHeight="1" outlineLevel="3">
      <c r="A44" s="13" t="s">
        <v>68</v>
      </c>
      <c r="B44" s="5" t="s">
        <v>61</v>
      </c>
      <c r="C44" s="14" t="s">
        <v>25</v>
      </c>
      <c r="D44" s="6" t="e">
        <f>D45</f>
        <v>#REF!</v>
      </c>
      <c r="E44" s="6">
        <f>E45</f>
        <v>26510442.29</v>
      </c>
      <c r="F44" s="6">
        <f>F45</f>
        <v>31618773.55</v>
      </c>
      <c r="G44" s="6">
        <f>G45</f>
        <v>31578999</v>
      </c>
      <c r="H44" s="6">
        <f>H45</f>
        <v>32271716</v>
      </c>
      <c r="I44" s="6">
        <f>I45</f>
        <v>32241416</v>
      </c>
    </row>
    <row r="45" spans="1:9" ht="102.75" customHeight="1" outlineLevel="3">
      <c r="A45" s="13" t="s">
        <v>125</v>
      </c>
      <c r="B45" s="5" t="s">
        <v>61</v>
      </c>
      <c r="C45" s="14" t="s">
        <v>26</v>
      </c>
      <c r="D45" s="6" t="e">
        <f>#REF!</f>
        <v>#REF!</v>
      </c>
      <c r="E45" s="6">
        <v>26510442.29</v>
      </c>
      <c r="F45" s="6">
        <v>31618773.55</v>
      </c>
      <c r="G45" s="6">
        <v>31578999</v>
      </c>
      <c r="H45" s="6">
        <v>32271716</v>
      </c>
      <c r="I45" s="6">
        <v>32241416</v>
      </c>
    </row>
    <row r="46" spans="1:9" ht="38.25" customHeight="1" outlineLevel="3">
      <c r="A46" s="13" t="s">
        <v>126</v>
      </c>
      <c r="B46" s="5" t="s">
        <v>61</v>
      </c>
      <c r="C46" s="14" t="s">
        <v>29</v>
      </c>
      <c r="D46" s="6" t="e">
        <f>D47</f>
        <v>#REF!</v>
      </c>
      <c r="E46" s="6">
        <f>E47</f>
        <v>29781319.94</v>
      </c>
      <c r="F46" s="6">
        <f>F47</f>
        <v>7812878.85</v>
      </c>
      <c r="G46" s="6">
        <f>G47</f>
        <v>8020204</v>
      </c>
      <c r="H46" s="6">
        <f>H47</f>
        <v>7587554</v>
      </c>
      <c r="I46" s="6">
        <f>I47</f>
        <v>7587754</v>
      </c>
    </row>
    <row r="47" spans="1:9" ht="46.5" customHeight="1" outlineLevel="3">
      <c r="A47" s="13" t="s">
        <v>127</v>
      </c>
      <c r="B47" s="5" t="s">
        <v>61</v>
      </c>
      <c r="C47" s="14" t="s">
        <v>30</v>
      </c>
      <c r="D47" s="6" t="e">
        <f>#REF!+#REF!+#REF!</f>
        <v>#REF!</v>
      </c>
      <c r="E47" s="6">
        <v>29781319.94</v>
      </c>
      <c r="F47" s="6">
        <v>7812878.85</v>
      </c>
      <c r="G47" s="6">
        <v>8020204</v>
      </c>
      <c r="H47" s="6">
        <v>7587554</v>
      </c>
      <c r="I47" s="6">
        <v>7587754</v>
      </c>
    </row>
    <row r="48" spans="1:9" ht="49.5" customHeight="1" outlineLevel="3">
      <c r="A48" s="13" t="s">
        <v>128</v>
      </c>
      <c r="B48" s="5" t="s">
        <v>61</v>
      </c>
      <c r="C48" s="14" t="s">
        <v>32</v>
      </c>
      <c r="D48" s="6" t="e">
        <f>D49+D50+D51</f>
        <v>#REF!</v>
      </c>
      <c r="E48" s="6">
        <f>E49+E50+E51+E52</f>
        <v>49683498.97</v>
      </c>
      <c r="F48" s="6">
        <f>F49+F50+F51+F52</f>
        <v>55788248.25</v>
      </c>
      <c r="G48" s="6">
        <f>G49+G50+G51+G52</f>
        <v>21674400</v>
      </c>
      <c r="H48" s="6">
        <f>H49+H50+H51+H52</f>
        <v>16324400</v>
      </c>
      <c r="I48" s="6">
        <f>I49+I50+I51+I52</f>
        <v>18021000</v>
      </c>
    </row>
    <row r="49" spans="1:9" ht="48.75" customHeight="1" outlineLevel="3">
      <c r="A49" s="13" t="s">
        <v>31</v>
      </c>
      <c r="B49" s="5" t="s">
        <v>61</v>
      </c>
      <c r="C49" s="14" t="s">
        <v>33</v>
      </c>
      <c r="D49" s="6" t="e">
        <f>#REF!</f>
        <v>#REF!</v>
      </c>
      <c r="E49" s="6">
        <v>35290813.97</v>
      </c>
      <c r="F49" s="6">
        <v>42322307</v>
      </c>
      <c r="G49" s="6">
        <v>17536000</v>
      </c>
      <c r="H49" s="6">
        <v>10536000</v>
      </c>
      <c r="I49" s="6">
        <v>10536000</v>
      </c>
    </row>
    <row r="50" spans="1:9" ht="64.5" customHeight="1" outlineLevel="3">
      <c r="A50" s="3" t="s">
        <v>17</v>
      </c>
      <c r="B50" s="5" t="s">
        <v>61</v>
      </c>
      <c r="C50" s="2" t="s">
        <v>48</v>
      </c>
      <c r="D50" s="6" t="e">
        <f>#REF!</f>
        <v>#REF!</v>
      </c>
      <c r="E50" s="6">
        <v>8450000</v>
      </c>
      <c r="F50" s="6">
        <v>9800000</v>
      </c>
      <c r="G50" s="6">
        <v>1600000</v>
      </c>
      <c r="H50" s="6">
        <v>1600000</v>
      </c>
      <c r="I50" s="6">
        <v>1600000</v>
      </c>
    </row>
    <row r="51" spans="1:9" ht="48" customHeight="1" outlineLevel="3">
      <c r="A51" s="13" t="s">
        <v>34</v>
      </c>
      <c r="B51" s="5" t="s">
        <v>61</v>
      </c>
      <c r="C51" s="14" t="s">
        <v>35</v>
      </c>
      <c r="D51" s="6" t="e">
        <f>#REF!</f>
        <v>#REF!</v>
      </c>
      <c r="E51" s="6">
        <v>5942685</v>
      </c>
      <c r="F51" s="6">
        <v>3665941.25</v>
      </c>
      <c r="G51" s="6">
        <v>2538400</v>
      </c>
      <c r="H51" s="6">
        <v>4188400</v>
      </c>
      <c r="I51" s="6">
        <v>5885000</v>
      </c>
    </row>
    <row r="52" spans="1:9" ht="1.5" customHeight="1" hidden="1" outlineLevel="3">
      <c r="A52" s="13" t="s">
        <v>93</v>
      </c>
      <c r="B52" s="5" t="s">
        <v>61</v>
      </c>
      <c r="C52" s="14" t="s">
        <v>94</v>
      </c>
      <c r="D52" s="6"/>
      <c r="E52" s="6"/>
      <c r="F52" s="6"/>
      <c r="G52" s="6"/>
      <c r="H52" s="6"/>
      <c r="I52" s="6"/>
    </row>
    <row r="53" spans="1:9" ht="62.25" customHeight="1" outlineLevel="3">
      <c r="A53" s="16" t="s">
        <v>129</v>
      </c>
      <c r="B53" s="17" t="s">
        <v>61</v>
      </c>
      <c r="C53" s="18" t="s">
        <v>36</v>
      </c>
      <c r="D53" s="19" t="e">
        <f>D54+D55+D56</f>
        <v>#REF!</v>
      </c>
      <c r="E53" s="19">
        <f>E54+E55+E56</f>
        <v>12277865.53</v>
      </c>
      <c r="F53" s="19">
        <f>F54+F55+F56</f>
        <v>27836193.64</v>
      </c>
      <c r="G53" s="19">
        <f>G54+G55+G56</f>
        <v>36665979.38</v>
      </c>
      <c r="H53" s="19">
        <f>H54+H55+H56</f>
        <v>14500000</v>
      </c>
      <c r="I53" s="19">
        <f>I54+I55+I56</f>
        <v>13805907.56</v>
      </c>
    </row>
    <row r="54" spans="1:9" ht="66.75" customHeight="1" outlineLevel="3">
      <c r="A54" s="13" t="s">
        <v>130</v>
      </c>
      <c r="B54" s="5" t="s">
        <v>61</v>
      </c>
      <c r="C54" s="14" t="s">
        <v>37</v>
      </c>
      <c r="D54" s="6" t="e">
        <f>#REF!</f>
        <v>#REF!</v>
      </c>
      <c r="E54" s="6">
        <v>0</v>
      </c>
      <c r="F54" s="6">
        <v>15505154.64</v>
      </c>
      <c r="G54" s="6">
        <v>21665979.38</v>
      </c>
      <c r="H54" s="6">
        <v>1000000</v>
      </c>
      <c r="I54" s="6">
        <v>305907.56</v>
      </c>
    </row>
    <row r="55" spans="1:9" ht="49.5">
      <c r="A55" s="13" t="s">
        <v>99</v>
      </c>
      <c r="B55" s="5" t="s">
        <v>61</v>
      </c>
      <c r="C55" s="14" t="s">
        <v>38</v>
      </c>
      <c r="D55" s="6" t="e">
        <f>#REF!</f>
        <v>#REF!</v>
      </c>
      <c r="E55" s="6">
        <v>5000000</v>
      </c>
      <c r="F55" s="6">
        <v>6000000</v>
      </c>
      <c r="G55" s="6">
        <v>6000000</v>
      </c>
      <c r="H55" s="6">
        <v>6000000</v>
      </c>
      <c r="I55" s="6">
        <v>6000000</v>
      </c>
    </row>
    <row r="56" spans="1:9" ht="66">
      <c r="A56" s="13" t="s">
        <v>131</v>
      </c>
      <c r="B56" s="5" t="s">
        <v>61</v>
      </c>
      <c r="C56" s="14" t="s">
        <v>39</v>
      </c>
      <c r="D56" s="6" t="e">
        <f>#REF!</f>
        <v>#REF!</v>
      </c>
      <c r="E56" s="6">
        <v>7277865.53</v>
      </c>
      <c r="F56" s="6">
        <v>6331039</v>
      </c>
      <c r="G56" s="6">
        <v>9000000</v>
      </c>
      <c r="H56" s="6">
        <v>7500000</v>
      </c>
      <c r="I56" s="6">
        <v>7500000</v>
      </c>
    </row>
    <row r="57" spans="1:9" ht="66" customHeight="1">
      <c r="A57" s="13" t="s">
        <v>132</v>
      </c>
      <c r="B57" s="5" t="s">
        <v>61</v>
      </c>
      <c r="C57" s="14" t="s">
        <v>40</v>
      </c>
      <c r="D57" s="14" t="s">
        <v>91</v>
      </c>
      <c r="E57" s="6">
        <f>E58</f>
        <v>70000</v>
      </c>
      <c r="F57" s="6" t="str">
        <f>F58</f>
        <v>144 000,00</v>
      </c>
      <c r="G57" s="6">
        <f>G58</f>
        <v>159000</v>
      </c>
      <c r="H57" s="6">
        <f>H58</f>
        <v>141000</v>
      </c>
      <c r="I57" s="6">
        <f>I58</f>
        <v>141000</v>
      </c>
    </row>
    <row r="58" spans="1:9" ht="71.25" customHeight="1">
      <c r="A58" s="13" t="s">
        <v>133</v>
      </c>
      <c r="B58" s="5" t="s">
        <v>61</v>
      </c>
      <c r="C58" s="14" t="s">
        <v>41</v>
      </c>
      <c r="D58" s="14" t="s">
        <v>91</v>
      </c>
      <c r="E58" s="33">
        <v>70000</v>
      </c>
      <c r="F58" s="14" t="s">
        <v>152</v>
      </c>
      <c r="G58" s="6">
        <v>159000</v>
      </c>
      <c r="H58" s="6">
        <v>141000</v>
      </c>
      <c r="I58" s="6">
        <v>141000</v>
      </c>
    </row>
    <row r="59" spans="1:9" ht="48" customHeight="1">
      <c r="A59" s="13" t="s">
        <v>135</v>
      </c>
      <c r="B59" s="5" t="s">
        <v>61</v>
      </c>
      <c r="C59" s="14" t="s">
        <v>44</v>
      </c>
      <c r="D59" s="6" t="e">
        <f>D60</f>
        <v>#REF!</v>
      </c>
      <c r="E59" s="6">
        <f>E60</f>
        <v>75000</v>
      </c>
      <c r="F59" s="6">
        <v>0</v>
      </c>
      <c r="G59" s="6">
        <f>G60</f>
        <v>217500</v>
      </c>
      <c r="H59" s="6">
        <f>H60</f>
        <v>134000</v>
      </c>
      <c r="I59" s="6">
        <f>I60</f>
        <v>134000</v>
      </c>
    </row>
    <row r="60" spans="1:9" ht="69" customHeight="1">
      <c r="A60" s="13" t="s">
        <v>134</v>
      </c>
      <c r="B60" s="5" t="s">
        <v>61</v>
      </c>
      <c r="C60" s="14" t="s">
        <v>45</v>
      </c>
      <c r="D60" s="6" t="e">
        <f>#REF!+D61+D64</f>
        <v>#REF!</v>
      </c>
      <c r="E60" s="6">
        <v>75000</v>
      </c>
      <c r="F60" s="6">
        <v>109838</v>
      </c>
      <c r="G60" s="6">
        <v>217500</v>
      </c>
      <c r="H60" s="6">
        <v>134000</v>
      </c>
      <c r="I60" s="6">
        <v>134000</v>
      </c>
    </row>
    <row r="61" spans="1:9" ht="1.5" customHeight="1" hidden="1">
      <c r="A61" s="13" t="s">
        <v>53</v>
      </c>
      <c r="B61" s="5" t="s">
        <v>52</v>
      </c>
      <c r="C61" s="14" t="s">
        <v>45</v>
      </c>
      <c r="D61" s="14"/>
      <c r="E61" s="14"/>
      <c r="F61" s="14"/>
      <c r="G61" s="33"/>
      <c r="H61" s="6">
        <f>H62</f>
        <v>0</v>
      </c>
      <c r="I61" s="6">
        <f>I62</f>
        <v>0</v>
      </c>
    </row>
    <row r="62" spans="1:9" ht="54" customHeight="1" hidden="1">
      <c r="A62" s="4" t="s">
        <v>74</v>
      </c>
      <c r="B62" s="5" t="s">
        <v>52</v>
      </c>
      <c r="C62" s="2" t="s">
        <v>46</v>
      </c>
      <c r="D62" s="2"/>
      <c r="E62" s="2"/>
      <c r="F62" s="2"/>
      <c r="G62" s="34"/>
      <c r="H62" s="6">
        <f>H63</f>
        <v>0</v>
      </c>
      <c r="I62" s="6">
        <f>I63</f>
        <v>0</v>
      </c>
    </row>
    <row r="63" spans="1:9" ht="45" customHeight="1" hidden="1">
      <c r="A63" s="3" t="s">
        <v>75</v>
      </c>
      <c r="B63" s="5" t="s">
        <v>52</v>
      </c>
      <c r="C63" s="2" t="s">
        <v>47</v>
      </c>
      <c r="D63" s="2"/>
      <c r="E63" s="2"/>
      <c r="F63" s="2"/>
      <c r="G63" s="34"/>
      <c r="H63" s="6">
        <v>0</v>
      </c>
      <c r="I63" s="6">
        <v>0</v>
      </c>
    </row>
    <row r="64" spans="1:9" ht="0.75" customHeight="1">
      <c r="A64" s="13" t="s">
        <v>55</v>
      </c>
      <c r="B64" s="5" t="s">
        <v>54</v>
      </c>
      <c r="C64" s="14" t="s">
        <v>45</v>
      </c>
      <c r="D64" s="14"/>
      <c r="E64" s="14"/>
      <c r="F64" s="14"/>
      <c r="G64" s="33"/>
      <c r="H64" s="6">
        <f>H66</f>
        <v>0</v>
      </c>
      <c r="I64" s="6">
        <f>I66</f>
        <v>0</v>
      </c>
    </row>
    <row r="65" spans="1:9" ht="3" customHeight="1" hidden="1">
      <c r="A65" s="4" t="s">
        <v>74</v>
      </c>
      <c r="B65" s="5" t="s">
        <v>54</v>
      </c>
      <c r="C65" s="2" t="s">
        <v>46</v>
      </c>
      <c r="D65" s="2"/>
      <c r="E65" s="2"/>
      <c r="F65" s="2"/>
      <c r="G65" s="34"/>
      <c r="H65" s="6">
        <f>H66</f>
        <v>0</v>
      </c>
      <c r="I65" s="6">
        <f>I66</f>
        <v>0</v>
      </c>
    </row>
    <row r="66" spans="1:9" ht="38.25" customHeight="1" hidden="1">
      <c r="A66" s="3" t="s">
        <v>75</v>
      </c>
      <c r="B66" s="5" t="s">
        <v>54</v>
      </c>
      <c r="C66" s="2" t="s">
        <v>47</v>
      </c>
      <c r="D66" s="2"/>
      <c r="E66" s="2"/>
      <c r="F66" s="2"/>
      <c r="G66" s="34"/>
      <c r="H66" s="6">
        <v>0</v>
      </c>
      <c r="I66" s="6">
        <v>0</v>
      </c>
    </row>
    <row r="67" spans="1:9" ht="69.75" customHeight="1">
      <c r="A67" s="11" t="s">
        <v>136</v>
      </c>
      <c r="B67" s="5" t="s">
        <v>61</v>
      </c>
      <c r="C67" s="14" t="s">
        <v>27</v>
      </c>
      <c r="D67" s="6" t="e">
        <f>D68</f>
        <v>#REF!</v>
      </c>
      <c r="E67" s="6">
        <f>E68</f>
        <v>25000</v>
      </c>
      <c r="F67" s="6">
        <f>F68</f>
        <v>47000</v>
      </c>
      <c r="G67" s="6">
        <f>G68</f>
        <v>25000</v>
      </c>
      <c r="H67" s="6">
        <f>H68</f>
        <v>25000</v>
      </c>
      <c r="I67" s="6">
        <f>I68</f>
        <v>25000</v>
      </c>
    </row>
    <row r="68" spans="1:9" ht="80.25" customHeight="1">
      <c r="A68" s="24" t="s">
        <v>137</v>
      </c>
      <c r="B68" s="5" t="s">
        <v>61</v>
      </c>
      <c r="C68" s="14" t="s">
        <v>28</v>
      </c>
      <c r="D68" s="6" t="e">
        <f>#REF!</f>
        <v>#REF!</v>
      </c>
      <c r="E68" s="6">
        <v>25000</v>
      </c>
      <c r="F68" s="6">
        <v>47000</v>
      </c>
      <c r="G68" s="6">
        <v>25000</v>
      </c>
      <c r="H68" s="6">
        <v>25000</v>
      </c>
      <c r="I68" s="6">
        <v>25000</v>
      </c>
    </row>
    <row r="69" spans="1:9" ht="65.25" customHeight="1">
      <c r="A69" s="25" t="s">
        <v>138</v>
      </c>
      <c r="B69" s="5" t="s">
        <v>61</v>
      </c>
      <c r="C69" s="14" t="s">
        <v>85</v>
      </c>
      <c r="D69" s="6"/>
      <c r="E69" s="6">
        <f>E70</f>
        <v>0</v>
      </c>
      <c r="F69" s="6">
        <f>F70</f>
        <v>0</v>
      </c>
      <c r="G69" s="6">
        <f>G70</f>
        <v>10164280.25</v>
      </c>
      <c r="H69" s="6">
        <f>H70</f>
        <v>9691511.11</v>
      </c>
      <c r="I69" s="6">
        <f>I70</f>
        <v>800000</v>
      </c>
    </row>
    <row r="70" spans="1:9" ht="72" customHeight="1">
      <c r="A70" s="24" t="s">
        <v>139</v>
      </c>
      <c r="B70" s="5" t="s">
        <v>61</v>
      </c>
      <c r="C70" s="14" t="s">
        <v>96</v>
      </c>
      <c r="D70" s="6"/>
      <c r="E70" s="6">
        <v>0</v>
      </c>
      <c r="F70" s="6"/>
      <c r="G70" s="6">
        <v>10164280.25</v>
      </c>
      <c r="H70" s="6">
        <v>9691511.11</v>
      </c>
      <c r="I70" s="6">
        <v>800000</v>
      </c>
    </row>
    <row r="71" spans="1:9" ht="77.25" customHeight="1">
      <c r="A71" s="26" t="s">
        <v>140</v>
      </c>
      <c r="B71" s="5" t="s">
        <v>61</v>
      </c>
      <c r="C71" s="2" t="s">
        <v>95</v>
      </c>
      <c r="D71" s="6" t="e">
        <f>D72</f>
        <v>#REF!</v>
      </c>
      <c r="E71" s="6">
        <f>E72+E73</f>
        <v>27789292.98</v>
      </c>
      <c r="F71" s="6">
        <f>F72+F73</f>
        <v>34698329.86</v>
      </c>
      <c r="G71" s="6">
        <f>G72+G73</f>
        <v>65092700.97</v>
      </c>
      <c r="H71" s="6">
        <f>H72</f>
        <v>1929440.61</v>
      </c>
      <c r="I71" s="6">
        <f>I72</f>
        <v>1929440.61</v>
      </c>
    </row>
    <row r="72" spans="1:9" ht="66.75" customHeight="1">
      <c r="A72" s="26" t="s">
        <v>144</v>
      </c>
      <c r="B72" s="5" t="s">
        <v>61</v>
      </c>
      <c r="C72" s="2" t="s">
        <v>143</v>
      </c>
      <c r="D72" s="6" t="e">
        <f>#REF!+#REF!+#REF!</f>
        <v>#REF!</v>
      </c>
      <c r="E72" s="6">
        <v>27789292.98</v>
      </c>
      <c r="F72" s="6">
        <v>1296268</v>
      </c>
      <c r="G72" s="6">
        <v>32473364.13</v>
      </c>
      <c r="H72" s="6">
        <v>1929440.61</v>
      </c>
      <c r="I72" s="6">
        <v>1929440.61</v>
      </c>
    </row>
    <row r="73" spans="1:9" ht="90" customHeight="1">
      <c r="A73" s="26" t="s">
        <v>145</v>
      </c>
      <c r="B73" s="5"/>
      <c r="C73" s="2" t="s">
        <v>146</v>
      </c>
      <c r="D73" s="6"/>
      <c r="E73" s="6"/>
      <c r="F73" s="6">
        <v>33402061.86</v>
      </c>
      <c r="G73" s="6">
        <v>32619336.84</v>
      </c>
      <c r="H73" s="6"/>
      <c r="I73" s="6"/>
    </row>
    <row r="74" spans="1:9" ht="101.25" customHeight="1">
      <c r="A74" s="13" t="s">
        <v>70</v>
      </c>
      <c r="B74" s="5" t="s">
        <v>61</v>
      </c>
      <c r="C74" s="27" t="s">
        <v>83</v>
      </c>
      <c r="D74" s="6" t="e">
        <f>#REF!</f>
        <v>#REF!</v>
      </c>
      <c r="E74" s="6">
        <v>90809813.05</v>
      </c>
      <c r="F74" s="6">
        <v>97719357.77</v>
      </c>
      <c r="G74" s="6">
        <v>148744972.44</v>
      </c>
      <c r="H74" s="6">
        <v>148535608.6</v>
      </c>
      <c r="I74" s="6">
        <v>150240914.6</v>
      </c>
    </row>
    <row r="75" spans="1:9" ht="17.25" customHeight="1">
      <c r="A75" s="38" t="s">
        <v>62</v>
      </c>
      <c r="B75" s="38"/>
      <c r="C75" s="38"/>
      <c r="D75" s="6" t="e">
        <f>D5+D9+D14+D16+D22+D25+D32+D37+D39+D44+D46+D48+D53+D57+D59+D67+D71+D74</f>
        <v>#REF!</v>
      </c>
      <c r="E75" s="6">
        <f>E5+E9+E14+E16+E22+E25+E32+E37+E39+E44+E46+E48+E53+E57+E59+E67+E71+E74+E69</f>
        <v>1231495417.97</v>
      </c>
      <c r="F75" s="6">
        <f>F5+F9+F14+F16+F22+F25+F32+F37+F39+F44+F46+F48+F53+F57+F59+F67+F71+F74+F69</f>
        <v>1556713323.6</v>
      </c>
      <c r="G75" s="6">
        <f>G5+G9+G14+G16+G22+G25+G32+G37+G39+G44+G46+G48+G53+G57+G59+G67+G71+G74+G69</f>
        <v>1699936651.27</v>
      </c>
      <c r="H75" s="6">
        <f>H5+H9+H14+H16+H22+H25+H32+H37+H39+H44+H46+H48+H53+H57+H59+H67+H71+H74+H69</f>
        <v>1399966138.65</v>
      </c>
      <c r="I75" s="6">
        <f>I5+I9+I14+I16+I22+I25+I32+I37+I39+I44+I46+I48+I53+I57+I59+I67+I71+I74+I69</f>
        <v>1364699584.98</v>
      </c>
    </row>
    <row r="76" spans="7:9" ht="15">
      <c r="G76" s="35"/>
      <c r="H76" s="36"/>
      <c r="I76" s="37"/>
    </row>
    <row r="77" spans="5:9" ht="15">
      <c r="E77" s="35"/>
      <c r="F77" s="35"/>
      <c r="G77" s="35"/>
      <c r="H77" s="36"/>
      <c r="I77" s="37"/>
    </row>
  </sheetData>
  <sheetProtection/>
  <mergeCells count="3">
    <mergeCell ref="A75:C75"/>
    <mergeCell ref="A1:I1"/>
    <mergeCell ref="A2:I2"/>
  </mergeCells>
  <printOptions horizontalCentered="1"/>
  <pageMargins left="0.984251968503937" right="0.5905511811023623" top="0.7874015748031497" bottom="0.7874015748031497" header="0.3937007874015748" footer="0.5118110236220472"/>
  <pageSetup cellComments="asDisplayed" fitToHeight="0" horizontalDpi="600" verticalDpi="600" orientation="portrait" paperSize="9" scale="85" r:id="rId1"/>
  <headerFooter differentFirst="1" alignWithMargins="0">
    <oddHeader>&amp;R&amp;P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Зверева Ирина Викторовна</dc:creator>
  <cp:keywords/>
  <dc:description/>
  <cp:lastModifiedBy>Прокопьева Людмила Ивановна</cp:lastModifiedBy>
  <cp:lastPrinted>2016-12-26T02:12:28Z</cp:lastPrinted>
  <dcterms:created xsi:type="dcterms:W3CDTF">2014-10-06T23:30:42Z</dcterms:created>
  <dcterms:modified xsi:type="dcterms:W3CDTF">2020-05-27T23:48:56Z</dcterms:modified>
  <cp:category/>
  <cp:version/>
  <cp:contentType/>
  <cp:contentStatus/>
</cp:coreProperties>
</file>