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60" windowWidth="2040" windowHeight="1185"/>
  </bookViews>
  <sheets>
    <sheet name="Документ (4)" sheetId="6" r:id="rId1"/>
  </sheets>
  <definedNames>
    <definedName name="_xlnm._FilterDatabase" localSheetId="0" hidden="1">'Документ (4)'!$A$8:$D$284</definedName>
    <definedName name="_xlnm.Print_Titles" localSheetId="0">'Документ (4)'!$8:$8</definedName>
    <definedName name="_xlnm.Sheet_Title" localSheetId="0">"Документ"</definedName>
  </definedNames>
  <calcPr calcId="144525" fullPrecision="0"/>
</workbook>
</file>

<file path=xl/calcChain.xml><?xml version="1.0" encoding="utf-8"?>
<calcChain xmlns="http://schemas.openxmlformats.org/spreadsheetml/2006/main">
  <c r="D225" i="6" l="1"/>
  <c r="D33" i="6"/>
  <c r="F246" i="6" l="1"/>
  <c r="F249" i="6"/>
  <c r="D204" i="6"/>
  <c r="C204" i="6"/>
  <c r="D70" i="6"/>
  <c r="C12" i="6"/>
  <c r="F116" i="6" l="1"/>
  <c r="C281" i="6"/>
  <c r="F252" i="6"/>
  <c r="D196" i="6"/>
  <c r="C196" i="6"/>
  <c r="D12" i="6" l="1"/>
  <c r="C61" i="6"/>
  <c r="D251" i="6"/>
  <c r="D263" i="6"/>
  <c r="D26" i="6"/>
  <c r="C26" i="6"/>
  <c r="C11" i="6"/>
  <c r="C9" i="6" l="1"/>
  <c r="D184" i="6"/>
  <c r="F191" i="6"/>
  <c r="F190" i="6"/>
  <c r="E191" i="6"/>
  <c r="E190" i="6"/>
  <c r="E189" i="6"/>
  <c r="D31" i="6"/>
  <c r="D32" i="6"/>
  <c r="D46" i="6"/>
  <c r="D276" i="6"/>
  <c r="C33" i="6"/>
  <c r="C32" i="6"/>
  <c r="D188" i="6"/>
  <c r="D38" i="6"/>
  <c r="C188" i="6" l="1"/>
  <c r="F188" i="6" s="1"/>
  <c r="C46" i="6"/>
  <c r="D89" i="6"/>
  <c r="C89" i="6"/>
  <c r="C202" i="6"/>
  <c r="D202" i="6"/>
  <c r="C60" i="6"/>
  <c r="D60" i="6"/>
  <c r="D61" i="6"/>
  <c r="E188" i="6" l="1"/>
  <c r="C257" i="6" l="1"/>
  <c r="C256" i="6"/>
  <c r="C205" i="6" l="1"/>
  <c r="D150" i="6" l="1"/>
  <c r="D10" i="6"/>
  <c r="F265" i="6" l="1"/>
  <c r="F266" i="6"/>
  <c r="F264" i="6"/>
  <c r="E266" i="6"/>
  <c r="E265" i="6"/>
  <c r="E264" i="6"/>
  <c r="C263" i="6"/>
  <c r="E120" i="6"/>
  <c r="E119" i="6"/>
  <c r="E118" i="6"/>
  <c r="D117" i="6"/>
  <c r="C117" i="6"/>
  <c r="D98" i="6"/>
  <c r="C98" i="6"/>
  <c r="E101" i="6"/>
  <c r="E100" i="6"/>
  <c r="E99" i="6"/>
  <c r="E117" i="6" l="1"/>
  <c r="E263" i="6"/>
  <c r="E98" i="6"/>
  <c r="F263" i="6"/>
  <c r="C267" i="6" l="1"/>
  <c r="D205" i="6"/>
  <c r="C258" i="6" l="1"/>
  <c r="E15" i="6"/>
  <c r="E207" i="6"/>
  <c r="F279" i="6"/>
  <c r="F278" i="6"/>
  <c r="F277" i="6"/>
  <c r="F275" i="6"/>
  <c r="D94" i="6" l="1"/>
  <c r="F52" i="6"/>
  <c r="D50" i="6"/>
  <c r="C50" i="6"/>
  <c r="E53" i="6"/>
  <c r="E52" i="6"/>
  <c r="E51" i="6"/>
  <c r="C203" i="6"/>
  <c r="D272" i="6"/>
  <c r="C276" i="6"/>
  <c r="E279" i="6"/>
  <c r="E278" i="6"/>
  <c r="E277" i="6"/>
  <c r="C38" i="6"/>
  <c r="E50" i="6" l="1"/>
  <c r="D271" i="6"/>
  <c r="F50" i="6"/>
  <c r="D259" i="6"/>
  <c r="D30" i="6"/>
  <c r="C10" i="6"/>
  <c r="E275" i="6"/>
  <c r="E274" i="6"/>
  <c r="E273" i="6"/>
  <c r="C272" i="6"/>
  <c r="C271" i="6" s="1"/>
  <c r="F276" i="6"/>
  <c r="E276" i="6"/>
  <c r="D258" i="6"/>
  <c r="D257" i="6"/>
  <c r="D256" i="6"/>
  <c r="C259" i="6"/>
  <c r="C255" i="6" s="1"/>
  <c r="E271" i="6" l="1"/>
  <c r="F272" i="6"/>
  <c r="F271" i="6"/>
  <c r="E272" i="6"/>
  <c r="C251" i="6"/>
  <c r="C250" i="6" s="1"/>
  <c r="D169" i="6"/>
  <c r="D168" i="6"/>
  <c r="D167" i="6"/>
  <c r="C167" i="6"/>
  <c r="C168" i="6"/>
  <c r="C160" i="6"/>
  <c r="C169" i="6"/>
  <c r="D176" i="6"/>
  <c r="C176" i="6"/>
  <c r="D171" i="6"/>
  <c r="D170" i="6" s="1"/>
  <c r="C171" i="6"/>
  <c r="C175" i="6" l="1"/>
  <c r="E171" i="6"/>
  <c r="D250" i="6"/>
  <c r="F251" i="6"/>
  <c r="E251" i="6"/>
  <c r="D175" i="6"/>
  <c r="E176" i="6"/>
  <c r="C170" i="6"/>
  <c r="D166" i="6"/>
  <c r="D14" i="6"/>
  <c r="D13" i="6" s="1"/>
  <c r="C14" i="6"/>
  <c r="C13" i="6" s="1"/>
  <c r="E262" i="6" l="1"/>
  <c r="F39" i="6"/>
  <c r="C42" i="6" l="1"/>
  <c r="C22" i="6"/>
  <c r="C18" i="6"/>
  <c r="F96" i="6"/>
  <c r="C87" i="6" l="1"/>
  <c r="C159" i="6" l="1"/>
  <c r="C158" i="6" s="1"/>
  <c r="D121" i="6" l="1"/>
  <c r="D192" i="6" l="1"/>
  <c r="C104" i="6"/>
  <c r="C105" i="6"/>
  <c r="C106" i="6"/>
  <c r="F270" i="6"/>
  <c r="E270" i="6"/>
  <c r="F269" i="6"/>
  <c r="E269" i="6"/>
  <c r="E268" i="6"/>
  <c r="F262" i="6"/>
  <c r="F261" i="6"/>
  <c r="E261" i="6"/>
  <c r="F260" i="6"/>
  <c r="E260" i="6"/>
  <c r="D267" i="6"/>
  <c r="D255" i="6" l="1"/>
  <c r="E267" i="6"/>
  <c r="E259" i="6"/>
  <c r="F267" i="6"/>
  <c r="F259" i="6"/>
  <c r="F258" i="6" l="1"/>
  <c r="E258" i="6"/>
  <c r="F257" i="6"/>
  <c r="E257" i="6"/>
  <c r="F256" i="6"/>
  <c r="E256" i="6"/>
  <c r="F254" i="6"/>
  <c r="E254" i="6"/>
  <c r="E253" i="6"/>
  <c r="E252" i="6"/>
  <c r="E249" i="6"/>
  <c r="E248" i="6"/>
  <c r="E247" i="6"/>
  <c r="F245" i="6"/>
  <c r="E245" i="6"/>
  <c r="E244" i="6"/>
  <c r="E243" i="6"/>
  <c r="F241" i="6"/>
  <c r="E241" i="6"/>
  <c r="E240" i="6"/>
  <c r="E239" i="6"/>
  <c r="F237" i="6"/>
  <c r="E237" i="6"/>
  <c r="E236" i="6"/>
  <c r="E235" i="6"/>
  <c r="F233" i="6"/>
  <c r="E233" i="6"/>
  <c r="E232" i="6"/>
  <c r="E231" i="6"/>
  <c r="E229" i="6"/>
  <c r="E228" i="6"/>
  <c r="E227" i="6"/>
  <c r="F221" i="6"/>
  <c r="E221" i="6"/>
  <c r="F220" i="6"/>
  <c r="E220" i="6"/>
  <c r="F219" i="6"/>
  <c r="E219" i="6"/>
  <c r="F217" i="6"/>
  <c r="E217" i="6"/>
  <c r="E216" i="6"/>
  <c r="E215" i="6"/>
  <c r="F213" i="6"/>
  <c r="E213" i="6"/>
  <c r="E212" i="6"/>
  <c r="E211" i="6"/>
  <c r="F209" i="6"/>
  <c r="E209" i="6"/>
  <c r="E208" i="6"/>
  <c r="E206" i="6"/>
  <c r="F199" i="6"/>
  <c r="E199" i="6"/>
  <c r="E198" i="6"/>
  <c r="E197" i="6"/>
  <c r="F195" i="6"/>
  <c r="E195" i="6"/>
  <c r="E194" i="6"/>
  <c r="E193" i="6"/>
  <c r="F187" i="6"/>
  <c r="E187" i="6"/>
  <c r="E186" i="6"/>
  <c r="E185" i="6"/>
  <c r="F183" i="6"/>
  <c r="E183" i="6"/>
  <c r="E182" i="6"/>
  <c r="E181" i="6"/>
  <c r="E179" i="6"/>
  <c r="E178" i="6"/>
  <c r="E177" i="6"/>
  <c r="F174" i="6"/>
  <c r="E174" i="6"/>
  <c r="E173" i="6"/>
  <c r="E172" i="6"/>
  <c r="E165" i="6"/>
  <c r="E164" i="6"/>
  <c r="E163" i="6"/>
  <c r="E160" i="6"/>
  <c r="F157" i="6"/>
  <c r="E157" i="6"/>
  <c r="E156" i="6"/>
  <c r="E155" i="6"/>
  <c r="F153" i="6"/>
  <c r="E153" i="6"/>
  <c r="E152" i="6"/>
  <c r="E151" i="6"/>
  <c r="F149" i="6"/>
  <c r="E149" i="6"/>
  <c r="E148" i="6"/>
  <c r="E147" i="6"/>
  <c r="F145" i="6"/>
  <c r="E145" i="6"/>
  <c r="E144" i="6"/>
  <c r="E143" i="6"/>
  <c r="E137" i="6"/>
  <c r="E136" i="6"/>
  <c r="E135" i="6"/>
  <c r="E133" i="6"/>
  <c r="F132" i="6"/>
  <c r="E132" i="6"/>
  <c r="F131" i="6"/>
  <c r="E131" i="6"/>
  <c r="F129" i="6"/>
  <c r="E129" i="6"/>
  <c r="F128" i="6"/>
  <c r="E128" i="6"/>
  <c r="E127" i="6"/>
  <c r="F125" i="6"/>
  <c r="E125" i="6"/>
  <c r="F124" i="6"/>
  <c r="E124" i="6"/>
  <c r="F123" i="6"/>
  <c r="E123" i="6"/>
  <c r="F122" i="6"/>
  <c r="E122" i="6"/>
  <c r="E116" i="6"/>
  <c r="E115" i="6"/>
  <c r="E114" i="6"/>
  <c r="E113" i="6"/>
  <c r="F111" i="6"/>
  <c r="E111" i="6"/>
  <c r="E110" i="6"/>
  <c r="E109" i="6"/>
  <c r="E108" i="6"/>
  <c r="F97" i="6"/>
  <c r="E97" i="6"/>
  <c r="E96" i="6"/>
  <c r="E95" i="6"/>
  <c r="F93" i="6"/>
  <c r="E93" i="6"/>
  <c r="F92" i="6"/>
  <c r="E92" i="6"/>
  <c r="E91" i="6"/>
  <c r="F85" i="6"/>
  <c r="E85" i="6"/>
  <c r="F84" i="6"/>
  <c r="E84" i="6"/>
  <c r="F83" i="6"/>
  <c r="E83" i="6"/>
  <c r="F81" i="6"/>
  <c r="E81" i="6"/>
  <c r="E80" i="6"/>
  <c r="E79" i="6"/>
  <c r="F77" i="6"/>
  <c r="E77" i="6"/>
  <c r="E76" i="6"/>
  <c r="E75" i="6"/>
  <c r="F73" i="6"/>
  <c r="E73" i="6"/>
  <c r="E72" i="6"/>
  <c r="E71" i="6"/>
  <c r="F69" i="6"/>
  <c r="E69" i="6"/>
  <c r="E68" i="6"/>
  <c r="E67" i="6"/>
  <c r="F65" i="6"/>
  <c r="E65" i="6"/>
  <c r="E64" i="6"/>
  <c r="E63" i="6"/>
  <c r="F57" i="6"/>
  <c r="E57" i="6"/>
  <c r="E56" i="6"/>
  <c r="E55" i="6"/>
  <c r="F49" i="6"/>
  <c r="E49" i="6"/>
  <c r="E48" i="6"/>
  <c r="E47" i="6"/>
  <c r="F45" i="6"/>
  <c r="E45" i="6"/>
  <c r="F44" i="6"/>
  <c r="E44" i="6"/>
  <c r="E43" i="6"/>
  <c r="F41" i="6"/>
  <c r="E41" i="6"/>
  <c r="F40" i="6"/>
  <c r="E40" i="6"/>
  <c r="E39" i="6"/>
  <c r="F37" i="6"/>
  <c r="E37" i="6"/>
  <c r="F36" i="6"/>
  <c r="E36" i="6"/>
  <c r="E35" i="6"/>
  <c r="F25" i="6"/>
  <c r="E25" i="6"/>
  <c r="E24" i="6"/>
  <c r="E23" i="6"/>
  <c r="F21" i="6"/>
  <c r="E21" i="6"/>
  <c r="E20" i="6"/>
  <c r="E19" i="6"/>
  <c r="F17" i="6"/>
  <c r="E17" i="6"/>
  <c r="E16" i="6"/>
  <c r="E14" i="6"/>
  <c r="D246" i="6"/>
  <c r="C246" i="6"/>
  <c r="D242" i="6"/>
  <c r="C242" i="6"/>
  <c r="D238" i="6"/>
  <c r="C238" i="6"/>
  <c r="D234" i="6"/>
  <c r="C234" i="6"/>
  <c r="D230" i="6"/>
  <c r="C230" i="6"/>
  <c r="D226" i="6"/>
  <c r="C226" i="6"/>
  <c r="C225" i="6"/>
  <c r="D224" i="6"/>
  <c r="C224" i="6"/>
  <c r="D223" i="6"/>
  <c r="C223" i="6"/>
  <c r="D218" i="6"/>
  <c r="C218" i="6"/>
  <c r="D214" i="6"/>
  <c r="C214" i="6"/>
  <c r="D210" i="6"/>
  <c r="C210" i="6"/>
  <c r="D203" i="6"/>
  <c r="D201" i="6"/>
  <c r="C201" i="6"/>
  <c r="C200" i="6" s="1"/>
  <c r="C192" i="6"/>
  <c r="E192" i="6" s="1"/>
  <c r="C184" i="6"/>
  <c r="D180" i="6"/>
  <c r="C180" i="6"/>
  <c r="E167" i="6"/>
  <c r="D162" i="6"/>
  <c r="C162" i="6"/>
  <c r="D161" i="6"/>
  <c r="D158" i="6" s="1"/>
  <c r="D154" i="6"/>
  <c r="C154" i="6"/>
  <c r="C150" i="6"/>
  <c r="D146" i="6"/>
  <c r="C146" i="6"/>
  <c r="D142" i="6"/>
  <c r="C142" i="6"/>
  <c r="D141" i="6"/>
  <c r="C141" i="6"/>
  <c r="D140" i="6"/>
  <c r="C140" i="6"/>
  <c r="D139" i="6"/>
  <c r="C139" i="6"/>
  <c r="D134" i="6"/>
  <c r="C134" i="6"/>
  <c r="D130" i="6"/>
  <c r="C130" i="6"/>
  <c r="D126" i="6"/>
  <c r="C126" i="6"/>
  <c r="C121" i="6"/>
  <c r="D112" i="6"/>
  <c r="C112" i="6"/>
  <c r="D107" i="6"/>
  <c r="C107" i="6"/>
  <c r="D106" i="6"/>
  <c r="E106" i="6" s="1"/>
  <c r="D105" i="6"/>
  <c r="D104" i="6"/>
  <c r="D103" i="6"/>
  <c r="D281" i="6" s="1"/>
  <c r="C103" i="6"/>
  <c r="C94" i="6"/>
  <c r="D90" i="6"/>
  <c r="C90" i="6"/>
  <c r="D88" i="6"/>
  <c r="C88" i="6"/>
  <c r="C283" i="6" s="1"/>
  <c r="D87" i="6"/>
  <c r="D82" i="6"/>
  <c r="C82" i="6"/>
  <c r="D78" i="6"/>
  <c r="C78" i="6"/>
  <c r="D74" i="6"/>
  <c r="C74" i="6"/>
  <c r="C70" i="6"/>
  <c r="D66" i="6"/>
  <c r="C66" i="6"/>
  <c r="D62" i="6"/>
  <c r="C62" i="6"/>
  <c r="D59" i="6"/>
  <c r="C59" i="6"/>
  <c r="D54" i="6"/>
  <c r="C54" i="6"/>
  <c r="D42" i="6"/>
  <c r="D34" i="6"/>
  <c r="C34" i="6"/>
  <c r="C31" i="6"/>
  <c r="C282" i="6" s="1"/>
  <c r="D22" i="6"/>
  <c r="D18" i="6"/>
  <c r="E12" i="6"/>
  <c r="D11" i="6"/>
  <c r="D9" i="6" s="1"/>
  <c r="D222" i="6" l="1"/>
  <c r="F104" i="6"/>
  <c r="D282" i="6"/>
  <c r="C30" i="6"/>
  <c r="C284" i="6"/>
  <c r="D283" i="6"/>
  <c r="E139" i="6"/>
  <c r="C86" i="6"/>
  <c r="D200" i="6"/>
  <c r="E218" i="6"/>
  <c r="E242" i="6"/>
  <c r="D284" i="6"/>
  <c r="E32" i="6"/>
  <c r="F82" i="6"/>
  <c r="E140" i="6"/>
  <c r="E142" i="6"/>
  <c r="E150" i="6"/>
  <c r="E82" i="6"/>
  <c r="E175" i="6"/>
  <c r="F218" i="6"/>
  <c r="E230" i="6"/>
  <c r="E112" i="6"/>
  <c r="E78" i="6"/>
  <c r="E70" i="6"/>
  <c r="E46" i="6"/>
  <c r="F88" i="6"/>
  <c r="E210" i="6"/>
  <c r="E134" i="6"/>
  <c r="E126" i="6"/>
  <c r="E18" i="6"/>
  <c r="E250" i="6"/>
  <c r="F205" i="6"/>
  <c r="E184" i="6"/>
  <c r="E66" i="6"/>
  <c r="E42" i="6"/>
  <c r="E22" i="6"/>
  <c r="F18" i="6"/>
  <c r="E234" i="6"/>
  <c r="E226" i="6"/>
  <c r="F214" i="6"/>
  <c r="E204" i="6"/>
  <c r="E170" i="6"/>
  <c r="E94" i="6"/>
  <c r="E54" i="6"/>
  <c r="E214" i="6"/>
  <c r="E196" i="6"/>
  <c r="F154" i="6"/>
  <c r="F130" i="6"/>
  <c r="F126" i="6"/>
  <c r="F107" i="6"/>
  <c r="F66" i="6"/>
  <c r="F38" i="6"/>
  <c r="E88" i="6"/>
  <c r="E31" i="6"/>
  <c r="E59" i="6"/>
  <c r="C58" i="6"/>
  <c r="E201" i="6"/>
  <c r="E89" i="6"/>
  <c r="E255" i="6"/>
  <c r="F250" i="6"/>
  <c r="E246" i="6"/>
  <c r="F242" i="6"/>
  <c r="E238" i="6"/>
  <c r="C222" i="6"/>
  <c r="F234" i="6"/>
  <c r="E225" i="6"/>
  <c r="F225" i="6"/>
  <c r="F210" i="6"/>
  <c r="F204" i="6"/>
  <c r="E205" i="6"/>
  <c r="F196" i="6"/>
  <c r="F184" i="6"/>
  <c r="F169" i="6"/>
  <c r="C166" i="6"/>
  <c r="E180" i="6"/>
  <c r="F168" i="6"/>
  <c r="F170" i="6"/>
  <c r="E169" i="6"/>
  <c r="E159" i="6"/>
  <c r="E162" i="6"/>
  <c r="E158" i="6"/>
  <c r="E161" i="6"/>
  <c r="F150" i="6"/>
  <c r="F141" i="6"/>
  <c r="F146" i="6"/>
  <c r="F142" i="6"/>
  <c r="F134" i="6"/>
  <c r="E130" i="6"/>
  <c r="E105" i="6"/>
  <c r="F105" i="6"/>
  <c r="F121" i="6"/>
  <c r="F112" i="6"/>
  <c r="F106" i="6"/>
  <c r="E107" i="6"/>
  <c r="C102" i="6"/>
  <c r="F94" i="6"/>
  <c r="F90" i="6"/>
  <c r="D86" i="6"/>
  <c r="F54" i="6"/>
  <c r="F46" i="6"/>
  <c r="F42" i="6"/>
  <c r="E33" i="6"/>
  <c r="E38" i="6"/>
  <c r="F31" i="6"/>
  <c r="F33" i="6"/>
  <c r="E34" i="6"/>
  <c r="F22" i="6"/>
  <c r="F12" i="6"/>
  <c r="F32" i="6"/>
  <c r="F34" i="6"/>
  <c r="F78" i="6"/>
  <c r="F89" i="6"/>
  <c r="E146" i="6"/>
  <c r="E154" i="6"/>
  <c r="F180" i="6"/>
  <c r="F192" i="6"/>
  <c r="F238" i="6"/>
  <c r="E121" i="6"/>
  <c r="E168" i="6"/>
  <c r="E224" i="6"/>
  <c r="F230" i="6"/>
  <c r="E203" i="6"/>
  <c r="F255" i="6"/>
  <c r="D102" i="6"/>
  <c r="E103" i="6"/>
  <c r="E141" i="6"/>
  <c r="E223" i="6"/>
  <c r="E62" i="6"/>
  <c r="F70" i="6"/>
  <c r="E104" i="6"/>
  <c r="D138" i="6"/>
  <c r="F61" i="6"/>
  <c r="E74" i="6"/>
  <c r="C138" i="6"/>
  <c r="E60" i="6"/>
  <c r="F74" i="6"/>
  <c r="E61" i="6"/>
  <c r="D58" i="6"/>
  <c r="F62" i="6"/>
  <c r="E90" i="6"/>
  <c r="E87" i="6"/>
  <c r="E11" i="6"/>
  <c r="E13" i="6"/>
  <c r="F13" i="6"/>
  <c r="E10" i="6"/>
  <c r="E281" i="6"/>
  <c r="D280" i="6" l="1"/>
  <c r="C280" i="6"/>
  <c r="F166" i="6"/>
  <c r="E222" i="6"/>
  <c r="F222" i="6"/>
  <c r="F138" i="6"/>
  <c r="F102" i="6"/>
  <c r="F30" i="6"/>
  <c r="E284" i="6"/>
  <c r="E200" i="6"/>
  <c r="F200" i="6"/>
  <c r="E166" i="6"/>
  <c r="E138" i="6"/>
  <c r="E30" i="6"/>
  <c r="E102" i="6"/>
  <c r="F284" i="6"/>
  <c r="F58" i="6"/>
  <c r="E58" i="6"/>
  <c r="F282" i="6"/>
  <c r="E282" i="6"/>
  <c r="F86" i="6"/>
  <c r="E86" i="6"/>
  <c r="F283" i="6"/>
  <c r="E283" i="6"/>
  <c r="F9" i="6"/>
  <c r="E9" i="6"/>
  <c r="F280" i="6" l="1"/>
  <c r="E280" i="6"/>
</calcChain>
</file>

<file path=xl/sharedStrings.xml><?xml version="1.0" encoding="utf-8"?>
<sst xmlns="http://schemas.openxmlformats.org/spreadsheetml/2006/main" count="366" uniqueCount="163">
  <si>
    <t>Наименование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</si>
  <si>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</si>
  <si>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Подпрограмма "Развитие массовой физической культуры и спорта в Арсеньевском городском округе"</t>
  </si>
  <si>
    <t>- бюджет Приморского края</t>
  </si>
  <si>
    <t>- бюджет городского округа</t>
  </si>
  <si>
    <t>ИТОГО:</t>
  </si>
  <si>
    <t>Подпрограмма "Пожарная безопасность"</t>
  </si>
  <si>
    <t>в том числе:                                                                                                           - средства Фонда</t>
  </si>
  <si>
    <t>-федеральный бюджет</t>
  </si>
  <si>
    <t>Исполнено</t>
  </si>
  <si>
    <t xml:space="preserve"> целевая статья</t>
  </si>
  <si>
    <t>- средства фонда</t>
  </si>
  <si>
    <t>0,000</t>
  </si>
  <si>
    <t xml:space="preserve">  в том числе                                      -федеральный бюджет</t>
  </si>
  <si>
    <t xml:space="preserve"> в том числе                                             - средства фонда</t>
  </si>
  <si>
    <t xml:space="preserve">  в том числе                                      - средства фонда</t>
  </si>
  <si>
    <t>Подпрограмма "Развитие системы дошкольного образования в Арсеньевском городском округе"</t>
  </si>
  <si>
    <t>Подпрограмма "Развитие системы общего образования Арсеньевского городского округа"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</si>
  <si>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</si>
  <si>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 xml:space="preserve">Подпрограмма "Содержание территории Арсеньевского городского округа" </t>
  </si>
  <si>
    <t xml:space="preserve">Подпрограмма "Подготовка территории Арсеньевского городского округа к праздничным мероприятиям" </t>
  </si>
  <si>
    <t>02 9 00 0000</t>
  </si>
  <si>
    <t>Подпрограмма "Профилактика злоупотребления наркотическими средствами, психотропными веществами и их прекурсорами"</t>
  </si>
  <si>
    <t>Подпрограмма "Ремонт дворовых территорий многоквартирных домов и проездов к дворовым территориям многоквартирных домов"</t>
  </si>
  <si>
    <t>Подпрограмма "Повышение безопасности дорожного движения на территории  Арсеньевского городского округа"</t>
  </si>
  <si>
    <t>Подпрограмма "Подготовка спортивного резерва  в Арсеньевском городском округе"</t>
  </si>
  <si>
    <t>Подпрограмма "Содержание и развитие системы ливневой канализации Арсеньевского городского округа"</t>
  </si>
  <si>
    <t>Подпрограмма "Профилактика правонарушений, терроризма и экстремизма"</t>
  </si>
  <si>
    <t>Мероприятия муниципальной программы "Безопасный город"</t>
  </si>
  <si>
    <t>08 9 00 00000</t>
  </si>
  <si>
    <t>08 0 00 00000</t>
  </si>
  <si>
    <t>07 9 00 00000</t>
  </si>
  <si>
    <t>07 3 00 00000</t>
  </si>
  <si>
    <t>17 0 00 00000</t>
  </si>
  <si>
    <t>16 0 00 00000</t>
  </si>
  <si>
    <t>15 0 00 00000</t>
  </si>
  <si>
    <t>14 0 00 00000</t>
  </si>
  <si>
    <t>13 0 00 00000</t>
  </si>
  <si>
    <t>12 0 00 00000</t>
  </si>
  <si>
    <t>11 0 00 00000</t>
  </si>
  <si>
    <t>10 0 00 00000</t>
  </si>
  <si>
    <t>09 0 00 00000</t>
  </si>
  <si>
    <t>07 0 00 00000</t>
  </si>
  <si>
    <t>06 0 00 00000</t>
  </si>
  <si>
    <t>05 0 00 00000</t>
  </si>
  <si>
    <t>03 0 00 00000</t>
  </si>
  <si>
    <t>04 0 00 00000</t>
  </si>
  <si>
    <t>02 0 00 00000</t>
  </si>
  <si>
    <t>01 0 00 00000</t>
  </si>
  <si>
    <t>01 1 00 00000</t>
  </si>
  <si>
    <t>01 2 00 00000</t>
  </si>
  <si>
    <t>01 3 00 00000</t>
  </si>
  <si>
    <t>02 1 00 00000</t>
  </si>
  <si>
    <t>02 2 00 00000</t>
  </si>
  <si>
    <t>02 3 00 00000</t>
  </si>
  <si>
    <t>04 1 00 00000</t>
  </si>
  <si>
    <t>04 2 00 00000</t>
  </si>
  <si>
    <t>04 3 00 00000</t>
  </si>
  <si>
    <t>04 4 00 00000</t>
  </si>
  <si>
    <t>04 5 00 00000</t>
  </si>
  <si>
    <t>04 6 00 00000</t>
  </si>
  <si>
    <t>05 1 00 00000</t>
  </si>
  <si>
    <t>05 9 00 00000</t>
  </si>
  <si>
    <t>06 1 00 00000</t>
  </si>
  <si>
    <t>06 2 00 00000</t>
  </si>
  <si>
    <t>06 3 00 00000</t>
  </si>
  <si>
    <t>06 4 00 00000</t>
  </si>
  <si>
    <t>07 1 00 00000</t>
  </si>
  <si>
    <t>07 2 00 00000</t>
  </si>
  <si>
    <t>09 1 00 00000</t>
  </si>
  <si>
    <t>09 2 00 00000</t>
  </si>
  <si>
    <t>09 3 00 00000</t>
  </si>
  <si>
    <t>09 9 00 00000</t>
  </si>
  <si>
    <t>12 1 00 00000</t>
  </si>
  <si>
    <t>12 2 00 00000</t>
  </si>
  <si>
    <t>13 1 00 00000</t>
  </si>
  <si>
    <t>13 2 00 00000</t>
  </si>
  <si>
    <t>13 9 00 00000</t>
  </si>
  <si>
    <t>- федеральный бюджет</t>
  </si>
  <si>
    <t>12 4 00 00000</t>
  </si>
  <si>
    <t>12 3 00 00000</t>
  </si>
  <si>
    <t>18 0 00 00000</t>
  </si>
  <si>
    <t>,</t>
  </si>
  <si>
    <t>Подпрограмма "Строительство автомобильных дорог общего пользования местного значения на территории Арсеньевского городского округа</t>
  </si>
  <si>
    <t xml:space="preserve">Подпрограмма "Формирование современной городской среды на территории Арсеньевского городского округа" </t>
  </si>
  <si>
    <t xml:space="preserve">  в том числе                                      - федеральный бюджет</t>
  </si>
  <si>
    <t>06 9 00 00000</t>
  </si>
  <si>
    <t>Мероприятия муниципальной программы "Развитие водохозяйственного комплекса в Арсеньевском городском округе" на 2015-2021 годы</t>
  </si>
  <si>
    <t>Подпрограмма "Развитие информационно-библиотечного обслуживания населения Арсеньевского городского округа" на 2014-2021 годы</t>
  </si>
  <si>
    <t>06 5 00 00000</t>
  </si>
  <si>
    <t xml:space="preserve">Подпрограмма "Содержание территории городских кладбищ" </t>
  </si>
  <si>
    <t>Подпрограмма "Обеспечение жилыми помещениями детей-сирот и детей, оставшихся без попечения родителей,  лиц из числа детей-сирот и детей, оставшихся без попечения родителей"</t>
  </si>
  <si>
    <t xml:space="preserve">Подпрограмма "Ремонт автомобильных дорог общего пользования Арсеньевского городского округа" </t>
  </si>
  <si>
    <t>Отклонение</t>
  </si>
  <si>
    <t>%   исполнения</t>
  </si>
  <si>
    <t xml:space="preserve"> </t>
  </si>
  <si>
    <t>Муниципальная программа "Экономическое развитие и инновационная экономика в  Арсеньевском городском округе"  на 2020-2024 годы</t>
  </si>
  <si>
    <t>Подпрограмма "Развитие малого и среднего предпринимательства в Арсеньевском городском округе" на 2020-2024 годы</t>
  </si>
  <si>
    <t>Подпрограмма "Управление имуществом, находящимся в собственности и в ведении  Арсеньевского городского округа" на 2020-2024 годы</t>
  </si>
  <si>
    <t>Подпрограмма "Долгосрочное финансовое планирование и организация бюджетного процесса в Арсеньевском городском округе" на 2020-2024 годы</t>
  </si>
  <si>
    <t>Муниципальная программа "Развитие  образования Арсеньевского городского округа" на 2020-2024 годы</t>
  </si>
  <si>
    <t>Мероприятия муниципальной программы "Развитие образования Арсеньевского городского округа" на 2020-2024 годы</t>
  </si>
  <si>
    <t>Муниципальная программа "Благоустройство Арсеньевского городского округа" на 2020-2024, годы</t>
  </si>
  <si>
    <t>Муниципальная программа "Развитие культуры Арсеньевского городского округа" на 2020-2024 годы</t>
  </si>
  <si>
    <t>Мероприятия муниципальной программы "Развитие культуры Арсеньевского городского округа" на 2020-2024 годы</t>
  </si>
  <si>
    <t>Муниципальная программа "Обеспечение доступным жильем и качественными услугами ЖКХ населения  Арсеньевского городского округа" на 2020-2024 годы</t>
  </si>
  <si>
    <t>Подпрограмма  "Содержание и ремонт муниципального жилищного фонда" на 2020-2024годы</t>
  </si>
  <si>
    <t>Подпрограмма "Чистая вода" на территории Арсеньевского городского округа" на 2020-2024 годы</t>
  </si>
  <si>
    <t>Подпрограмма "Обеспечение жильем молодых семей Арсеньевского городского округа"  на 2020 – 2024 годы</t>
  </si>
  <si>
    <t>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</si>
  <si>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Отдельные мероприятия муниципальной программы "Обеспечение доступным жильем и качественными услугами жилищно- коммунального хозяйства населения Арсеньевского округа" на 2020-204г.</t>
  </si>
  <si>
    <t>Муниципальная программа "Безопасный город" на 2020-2024 годы</t>
  </si>
  <si>
    <t>Муниципальная  программа "Развитие физической культуры и  спорта  в Арсеньевском городском округе" на 2020-2024 годы</t>
  </si>
  <si>
    <t>Мероприятия муниципальной  программы "Развитие физической культуры и  спорта  в Арсеньевском городском округе" на 2020-2024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</si>
  <si>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</si>
  <si>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Муниципальная программа "Информационное общество" на 2020-2024 годы</t>
  </si>
  <si>
    <t>Муниципальная программа "Развитие транспортного комплекса Арсеньевского городского округа" на 2020-2024 годы</t>
  </si>
  <si>
    <t>Муниципальная программа "Энергоэффективность и развитие энергетики Арсеньевского городского округа" на 2020 – 2024 годы</t>
  </si>
  <si>
    <t>Подпрограмма "Энергосбережение и повышение энергетической эффективности в Арсеньевском городском округе" на 2020-2024 годы</t>
  </si>
  <si>
    <t>Подпрограмма "Обслуживание уличного освещения Арсеньевского городского округа" на 2020-2024 годы</t>
  </si>
  <si>
    <t>Мероприятия муниципальной программы "Энергоэффективность и развитие энергетики Арсеньевского городского округа" на 2020 – 2024годы</t>
  </si>
  <si>
    <t>Муниципальная программа "Противодействие коррупции в органах местного самоуправления Арсеньевского городского округа" на 2020 – 2024 годы</t>
  </si>
  <si>
    <t>Муниципальная программа "Развитие муниципальной службы в Арсеньевском городском округе" на 2020 – 2024 годы</t>
  </si>
  <si>
    <t>Муниципальная программа "Развитие внутреннего и въездного туризма на территории Арсеньевского округа " на 2020-2024 годы</t>
  </si>
  <si>
    <t>18 1 00 00000</t>
  </si>
  <si>
    <t>18 2 00 00000</t>
  </si>
  <si>
    <t>Муниципальная программа "Доступная среда" на период 2020-2024 годы</t>
  </si>
  <si>
    <t>тыс.рублей</t>
  </si>
  <si>
    <t>Непрограммные направления деятельности органов местного самоуправления городского округа, учреждений образования, культуры и иных значимых учреждений</t>
  </si>
  <si>
    <t>01 1 I5 21200</t>
  </si>
  <si>
    <t>Муниципальная программа  "Развитие водохозяйственного комплекса в  Арсеньевском городском округе" на 2020 -2024 годы</t>
  </si>
  <si>
    <t>Федеральный проект "Спорт-норма жизни"</t>
  </si>
  <si>
    <t>09 1 P5 00000</t>
  </si>
  <si>
    <t>09 2 P5 00000</t>
  </si>
  <si>
    <t>17 9 F3 00000</t>
  </si>
  <si>
    <t>99 0 00 00000</t>
  </si>
  <si>
    <t>Муниципальная программа "Укрепление общественного здоровья населения Арсеньевского городского округа на 2021-2024 годы"</t>
  </si>
  <si>
    <t>19 0 00 00000</t>
  </si>
  <si>
    <t>Федеральный проект "Укрепление общественного здоровья"</t>
  </si>
  <si>
    <t>19 9 P4 00000</t>
  </si>
  <si>
    <t>Подпрограмма "Благоустройство территорий, детских и спортивных площадок на территории Арсеньевского городского округа" на 2020-2024 годы</t>
  </si>
  <si>
    <t>в том числе федеральный проект "Культурная среда"</t>
  </si>
  <si>
    <t>в том числе федеральный проект  "Чистая вода"</t>
  </si>
  <si>
    <t>06 2 F5  00000</t>
  </si>
  <si>
    <t>в том числе федеральный проект "Формирование комфортной городской среды"</t>
  </si>
  <si>
    <t>05 9 А1 00000</t>
  </si>
  <si>
    <t>02 9 E5 00000</t>
  </si>
  <si>
    <t>18 1 F2 00000</t>
  </si>
  <si>
    <t xml:space="preserve">  в том числе   - федеральный бюджет</t>
  </si>
  <si>
    <t>Федеральный проект Акселерация субъектов малого и среднего предпринимательства"</t>
  </si>
  <si>
    <t xml:space="preserve"> в том числе   Федеральный проект "Учитель будущего"</t>
  </si>
  <si>
    <t>09 9 P5 00000</t>
  </si>
  <si>
    <t xml:space="preserve"> в том числеФедеральный проект "Спорт-норма жизни"</t>
  </si>
  <si>
    <t>Мероприятия муниципальной программы "Экономическое развитие и инновационная экономика в Арсеньевском городском округе" на 2020-2024 годы</t>
  </si>
  <si>
    <t>01 9 00 00000</t>
  </si>
  <si>
    <t xml:space="preserve"> Федеральный проект "Обеспечение устойчивого сокращения непригодного для проживания жилищного фонда"</t>
  </si>
  <si>
    <t xml:space="preserve">Подпрограмма "Формирование современной городской среды Арсеньевского городского округа" на 2020-2024 годы </t>
  </si>
  <si>
    <t>Муниципальная программа "Формирование современной городской среды городского округа" на 20-2024 годы</t>
  </si>
  <si>
    <t>Муниципальная программа  "Переселение граждан из аварийного жилищного фонда в Арсеньевском городском округе" на 2020-2023 годы</t>
  </si>
  <si>
    <t>-средства фонда</t>
  </si>
  <si>
    <t>Уточненный бюджет на 01.01.2023 год</t>
  </si>
  <si>
    <t>Информация о расходах на выполнение муниципальных программ  на 01.01.2023г.</t>
  </si>
  <si>
    <t>Подпрограмма "Озеленение Арсеньевского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</si>
</sst>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0"/>
    <numFmt numFmtId="166" formatCode="#,##0.0000"/>
    <numFmt numFmtId="167" formatCode="#,##0.000000"/>
    <numFmt numFmtId="168" formatCode="0.0"/>
  </numFmts>
  <fonts count="23" x14ac:knownFonts="1">
    <font>
      <sz val="10"/>
      <color indexed="8"/>
      <name val="Arial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>
      <alignment vertical="top" wrapText="1"/>
    </xf>
    <xf numFmtId="0" fontId="4" fillId="0" borderId="0"/>
  </cellStyleXfs>
  <cellXfs count="90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justify" wrapText="1" shrinkToFit="1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1" fillId="0" borderId="0" xfId="0" applyFont="1" applyBorder="1"/>
    <xf numFmtId="164" fontId="10" fillId="0" borderId="1" xfId="2" applyNumberFormat="1" applyFont="1" applyFill="1" applyBorder="1" applyAlignment="1">
      <alignment horizontal="center" vertical="justify" wrapText="1" shrinkToFit="1"/>
    </xf>
    <xf numFmtId="165" fontId="9" fillId="0" borderId="1" xfId="0" applyNumberFormat="1" applyFont="1" applyFill="1" applyBorder="1" applyAlignment="1" applyProtection="1">
      <alignment horizontal="center" vertical="top" shrinkToFit="1"/>
    </xf>
    <xf numFmtId="165" fontId="8" fillId="0" borderId="1" xfId="0" applyNumberFormat="1" applyFont="1" applyFill="1" applyBorder="1" applyAlignment="1" applyProtection="1">
      <alignment horizontal="center" vertical="top" shrinkToFit="1"/>
    </xf>
    <xf numFmtId="164" fontId="9" fillId="0" borderId="1" xfId="0" applyNumberFormat="1" applyFont="1" applyFill="1" applyBorder="1" applyAlignment="1" applyProtection="1">
      <alignment horizontal="center" vertical="top" shrinkToFit="1"/>
    </xf>
    <xf numFmtId="165" fontId="10" fillId="0" borderId="1" xfId="2" applyNumberFormat="1" applyFont="1" applyFill="1" applyBorder="1" applyAlignment="1">
      <alignment horizontal="center" vertical="justify" wrapText="1" shrinkToFit="1"/>
    </xf>
    <xf numFmtId="164" fontId="11" fillId="0" borderId="1" xfId="2" applyNumberFormat="1" applyFont="1" applyFill="1" applyBorder="1" applyAlignment="1">
      <alignment horizontal="center" vertical="justify" wrapText="1" shrinkToFit="1"/>
    </xf>
    <xf numFmtId="164" fontId="8" fillId="0" borderId="1" xfId="0" applyNumberFormat="1" applyFont="1" applyFill="1" applyBorder="1" applyAlignment="1" applyProtection="1">
      <alignment horizontal="center" vertical="top" shrinkToFit="1"/>
    </xf>
    <xf numFmtId="164" fontId="15" fillId="0" borderId="1" xfId="2" applyNumberFormat="1" applyFont="1" applyFill="1" applyBorder="1" applyAlignment="1">
      <alignment horizontal="center" vertical="justify" wrapText="1" shrinkToFit="1"/>
    </xf>
    <xf numFmtId="166" fontId="10" fillId="0" borderId="1" xfId="2" applyNumberFormat="1" applyFont="1" applyFill="1" applyBorder="1" applyAlignment="1">
      <alignment horizontal="center" vertical="justify" wrapText="1" shrinkToFit="1"/>
    </xf>
    <xf numFmtId="164" fontId="13" fillId="0" borderId="1" xfId="0" applyNumberFormat="1" applyFont="1" applyFill="1" applyBorder="1" applyAlignment="1" applyProtection="1">
      <alignment horizontal="center" vertical="top" shrinkToFit="1"/>
    </xf>
    <xf numFmtId="164" fontId="16" fillId="0" borderId="1" xfId="2" applyNumberFormat="1" applyFont="1" applyFill="1" applyBorder="1" applyAlignment="1">
      <alignment horizontal="center" vertical="justify" wrapText="1" shrinkToFit="1"/>
    </xf>
    <xf numFmtId="167" fontId="9" fillId="0" borderId="1" xfId="0" applyNumberFormat="1" applyFont="1" applyFill="1" applyBorder="1" applyAlignment="1" applyProtection="1">
      <alignment horizontal="center" vertical="top" shrinkToFit="1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49" fontId="17" fillId="0" borderId="1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horizontal="justify"/>
    </xf>
    <xf numFmtId="49" fontId="17" fillId="0" borderId="1" xfId="0" applyNumberFormat="1" applyFont="1" applyBorder="1" applyAlignment="1">
      <alignment horizontal="justify"/>
    </xf>
    <xf numFmtId="49" fontId="18" fillId="0" borderId="1" xfId="0" applyNumberFormat="1" applyFont="1" applyBorder="1" applyAlignment="1">
      <alignment wrapText="1"/>
    </xf>
    <xf numFmtId="49" fontId="18" fillId="0" borderId="1" xfId="0" applyNumberFormat="1" applyFont="1" applyFill="1" applyBorder="1" applyAlignment="1">
      <alignment horizontal="justify"/>
    </xf>
    <xf numFmtId="49" fontId="17" fillId="0" borderId="1" xfId="2" applyNumberFormat="1" applyFont="1" applyFill="1" applyBorder="1" applyAlignment="1">
      <alignment horizontal="justify" vertical="top" wrapText="1"/>
    </xf>
    <xf numFmtId="49" fontId="17" fillId="0" borderId="2" xfId="2" applyNumberFormat="1" applyFont="1" applyFill="1" applyBorder="1" applyAlignment="1">
      <alignment horizontal="justify" vertical="top" wrapText="1"/>
    </xf>
    <xf numFmtId="0" fontId="19" fillId="0" borderId="2" xfId="0" applyNumberFormat="1" applyFont="1" applyFill="1" applyBorder="1" applyAlignment="1" applyProtection="1"/>
    <xf numFmtId="49" fontId="20" fillId="0" borderId="1" xfId="0" applyNumberFormat="1" applyFont="1" applyFill="1" applyBorder="1" applyAlignment="1" applyProtection="1">
      <alignment wrapText="1"/>
      <protection locked="0"/>
    </xf>
    <xf numFmtId="164" fontId="21" fillId="0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49" fontId="13" fillId="0" borderId="6" xfId="0" applyNumberFormat="1" applyFont="1" applyFill="1" applyBorder="1" applyAlignment="1" applyProtection="1">
      <alignment wrapText="1"/>
      <protection locked="0"/>
    </xf>
    <xf numFmtId="0" fontId="10" fillId="0" borderId="6" xfId="0" applyFont="1" applyBorder="1" applyAlignment="1">
      <alignment horizontal="justify"/>
    </xf>
    <xf numFmtId="49" fontId="7" fillId="0" borderId="6" xfId="0" applyNumberFormat="1" applyFont="1" applyFill="1" applyBorder="1" applyAlignment="1" applyProtection="1">
      <alignment wrapText="1"/>
      <protection locked="0"/>
    </xf>
    <xf numFmtId="0" fontId="11" fillId="0" borderId="6" xfId="0" applyFont="1" applyBorder="1" applyAlignment="1">
      <alignment horizontal="justify"/>
    </xf>
    <xf numFmtId="49" fontId="10" fillId="0" borderId="6" xfId="0" applyNumberFormat="1" applyFont="1" applyBorder="1" applyAlignment="1">
      <alignment wrapText="1"/>
    </xf>
    <xf numFmtId="0" fontId="10" fillId="0" borderId="6" xfId="0" applyFont="1" applyFill="1" applyBorder="1" applyAlignment="1">
      <alignment horizontal="justify"/>
    </xf>
    <xf numFmtId="0" fontId="11" fillId="0" borderId="6" xfId="2" applyFont="1" applyFill="1" applyBorder="1" applyAlignment="1">
      <alignment horizontal="justify" vertical="top" wrapText="1"/>
    </xf>
    <xf numFmtId="49" fontId="13" fillId="0" borderId="8" xfId="0" applyNumberFormat="1" applyFont="1" applyFill="1" applyBorder="1" applyAlignment="1" applyProtection="1">
      <alignment vertical="top" wrapText="1"/>
      <protection locked="0"/>
    </xf>
    <xf numFmtId="49" fontId="20" fillId="0" borderId="10" xfId="0" applyNumberFormat="1" applyFont="1" applyFill="1" applyBorder="1" applyAlignment="1" applyProtection="1">
      <alignment wrapText="1"/>
      <protection locked="0"/>
    </xf>
    <xf numFmtId="164" fontId="13" fillId="0" borderId="1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168" fontId="13" fillId="0" borderId="7" xfId="0" applyNumberFormat="1" applyFont="1" applyBorder="1" applyAlignment="1">
      <alignment horizontal="center" vertical="top"/>
    </xf>
    <xf numFmtId="168" fontId="7" fillId="0" borderId="7" xfId="0" applyNumberFormat="1" applyFont="1" applyBorder="1" applyAlignment="1">
      <alignment horizontal="center" vertical="top"/>
    </xf>
    <xf numFmtId="168" fontId="13" fillId="0" borderId="7" xfId="0" applyNumberFormat="1" applyFont="1" applyBorder="1" applyAlignment="1">
      <alignment horizontal="center"/>
    </xf>
    <xf numFmtId="168" fontId="13" fillId="0" borderId="11" xfId="0" applyNumberFormat="1" applyFont="1" applyBorder="1" applyAlignment="1">
      <alignment horizontal="center" vertical="top"/>
    </xf>
    <xf numFmtId="0" fontId="0" fillId="0" borderId="0" xfId="0" applyBorder="1" applyAlignment="1"/>
    <xf numFmtId="164" fontId="22" fillId="0" borderId="1" xfId="0" applyNumberFormat="1" applyFont="1" applyFill="1" applyBorder="1" applyAlignment="1" applyProtection="1">
      <alignment vertical="justify"/>
    </xf>
    <xf numFmtId="164" fontId="22" fillId="0" borderId="1" xfId="0" applyNumberFormat="1" applyFont="1" applyBorder="1" applyAlignment="1">
      <alignment horizontal="center" vertical="top"/>
    </xf>
    <xf numFmtId="168" fontId="22" fillId="0" borderId="7" xfId="0" applyNumberFormat="1" applyFont="1" applyBorder="1" applyAlignment="1">
      <alignment horizontal="center" vertical="top"/>
    </xf>
    <xf numFmtId="49" fontId="18" fillId="0" borderId="2" xfId="2" applyNumberFormat="1" applyFont="1" applyFill="1" applyBorder="1" applyAlignment="1">
      <alignment horizontal="justify" vertical="top" wrapText="1"/>
    </xf>
    <xf numFmtId="164" fontId="15" fillId="2" borderId="1" xfId="2" applyNumberFormat="1" applyFont="1" applyFill="1" applyBorder="1" applyAlignment="1">
      <alignment horizontal="center" vertical="justify" wrapText="1" shrinkToFit="1"/>
    </xf>
    <xf numFmtId="164" fontId="10" fillId="2" borderId="1" xfId="2" applyNumberFormat="1" applyFont="1" applyFill="1" applyBorder="1" applyAlignment="1">
      <alignment horizontal="center" vertical="justify" wrapText="1" shrinkToFit="1"/>
    </xf>
    <xf numFmtId="164" fontId="11" fillId="2" borderId="1" xfId="2" applyNumberFormat="1" applyFont="1" applyFill="1" applyBorder="1" applyAlignment="1">
      <alignment horizontal="center" vertical="justify" wrapText="1" shrinkToFit="1"/>
    </xf>
    <xf numFmtId="164" fontId="9" fillId="2" borderId="1" xfId="0" applyNumberFormat="1" applyFont="1" applyFill="1" applyBorder="1" applyAlignment="1" applyProtection="1">
      <alignment horizontal="center" vertical="top" shrinkToFit="1"/>
    </xf>
    <xf numFmtId="164" fontId="0" fillId="0" borderId="0" xfId="0" applyNumberFormat="1" applyBorder="1"/>
    <xf numFmtId="164" fontId="2" fillId="0" borderId="0" xfId="0" applyNumberFormat="1" applyFont="1" applyFill="1" applyBorder="1" applyAlignment="1" applyProtection="1">
      <protection locked="0"/>
    </xf>
    <xf numFmtId="49" fontId="7" fillId="0" borderId="6" xfId="0" applyNumberFormat="1" applyFont="1" applyFill="1" applyBorder="1" applyAlignment="1" applyProtection="1">
      <alignment vertical="top" wrapText="1"/>
      <protection locked="0"/>
    </xf>
    <xf numFmtId="49" fontId="13" fillId="0" borderId="6" xfId="0" applyNumberFormat="1" applyFont="1" applyFill="1" applyBorder="1" applyAlignment="1" applyProtection="1">
      <alignment vertical="top" wrapText="1"/>
      <protection locked="0"/>
    </xf>
    <xf numFmtId="0" fontId="10" fillId="0" borderId="6" xfId="0" applyFont="1" applyBorder="1" applyAlignment="1">
      <alignment horizontal="justify" vertical="top"/>
    </xf>
    <xf numFmtId="0" fontId="11" fillId="0" borderId="6" xfId="0" applyFont="1" applyBorder="1" applyAlignment="1">
      <alignment horizontal="justify" vertical="top"/>
    </xf>
    <xf numFmtId="49" fontId="7" fillId="0" borderId="8" xfId="0" applyNumberFormat="1" applyFont="1" applyFill="1" applyBorder="1" applyAlignment="1" applyProtection="1">
      <alignment vertical="top" wrapText="1"/>
      <protection locked="0"/>
    </xf>
    <xf numFmtId="0" fontId="14" fillId="0" borderId="8" xfId="0" applyNumberFormat="1" applyFont="1" applyFill="1" applyBorder="1" applyAlignment="1" applyProtection="1">
      <alignment vertical="top"/>
    </xf>
    <xf numFmtId="49" fontId="13" fillId="0" borderId="9" xfId="0" applyNumberFormat="1" applyFont="1" applyFill="1" applyBorder="1" applyAlignment="1" applyProtection="1">
      <alignment vertical="top" wrapText="1"/>
      <protection locked="0"/>
    </xf>
    <xf numFmtId="164" fontId="8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10" xfId="0" applyNumberFormat="1" applyFont="1" applyFill="1" applyBorder="1" applyAlignment="1" applyProtection="1">
      <alignment horizontal="center" vertical="top" wrapText="1"/>
      <protection locked="0"/>
    </xf>
    <xf numFmtId="164" fontId="13" fillId="2" borderId="1" xfId="0" applyNumberFormat="1" applyFont="1" applyFill="1" applyBorder="1" applyAlignment="1" applyProtection="1">
      <alignment horizontal="center" vertical="top" shrinkToFit="1"/>
    </xf>
    <xf numFmtId="0" fontId="5" fillId="2" borderId="0" xfId="0" applyNumberFormat="1" applyFont="1" applyFill="1" applyBorder="1" applyAlignment="1" applyProtection="1">
      <protection locked="0"/>
    </xf>
    <xf numFmtId="49" fontId="2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protection locked="0"/>
    </xf>
    <xf numFmtId="0" fontId="0" fillId="2" borderId="0" xfId="0" applyFill="1" applyBorder="1"/>
    <xf numFmtId="164" fontId="21" fillId="2" borderId="0" xfId="0" applyNumberFormat="1" applyFont="1" applyFill="1" applyBorder="1" applyAlignment="1" applyProtection="1">
      <protection locked="0"/>
    </xf>
    <xf numFmtId="164" fontId="0" fillId="2" borderId="0" xfId="0" applyNumberFormat="1" applyFont="1" applyFill="1" applyBorder="1" applyAlignment="1" applyProtection="1">
      <protection locked="0"/>
    </xf>
    <xf numFmtId="0" fontId="0" fillId="2" borderId="0" xfId="0" applyNumberFormat="1" applyFont="1" applyFill="1" applyBorder="1" applyAlignment="1" applyProtection="1">
      <protection locked="0"/>
    </xf>
    <xf numFmtId="0" fontId="6" fillId="0" borderId="12" xfId="1" applyFont="1" applyFill="1" applyBorder="1" applyAlignment="1">
      <alignment horizontal="right" wrapText="1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2" applyFont="1" applyFill="1" applyAlignment="1">
      <alignment horizontal="left"/>
    </xf>
    <xf numFmtId="0" fontId="22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Приложение 6, 7 раздел подразде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"/>
  <sheetViews>
    <sheetView tabSelected="1" topLeftCell="A261" zoomScaleNormal="100" zoomScaleSheetLayoutView="100" workbookViewId="0">
      <selection activeCell="C263" sqref="C263"/>
    </sheetView>
  </sheetViews>
  <sheetFormatPr defaultColWidth="10.28515625" defaultRowHeight="15" outlineLevelRow="3" x14ac:dyDescent="0.2"/>
  <cols>
    <col min="1" max="1" width="30.5703125" style="2" customWidth="1"/>
    <col min="2" max="2" width="6.140625" style="2" customWidth="1"/>
    <col min="3" max="3" width="20" style="2" customWidth="1"/>
    <col min="4" max="4" width="19.140625" style="1" customWidth="1"/>
    <col min="5" max="5" width="19.5703125" customWidth="1"/>
    <col min="6" max="6" width="10" customWidth="1"/>
    <col min="7" max="7" width="14.28515625" customWidth="1"/>
  </cols>
  <sheetData>
    <row r="1" spans="1:7" ht="0.75" hidden="1" customHeight="1" x14ac:dyDescent="0.25">
      <c r="C1" s="87"/>
      <c r="D1" s="87"/>
    </row>
    <row r="2" spans="1:7" ht="16.5" hidden="1" x14ac:dyDescent="0.25">
      <c r="C2" s="87"/>
      <c r="D2" s="87"/>
    </row>
    <row r="3" spans="1:7" ht="16.5" hidden="1" x14ac:dyDescent="0.25">
      <c r="C3" s="87"/>
      <c r="D3" s="87"/>
    </row>
    <row r="4" spans="1:7" ht="16.5" x14ac:dyDescent="0.25">
      <c r="C4" s="88"/>
      <c r="D4" s="88"/>
    </row>
    <row r="5" spans="1:7" ht="51.75" customHeight="1" x14ac:dyDescent="0.2">
      <c r="A5" s="89" t="s">
        <v>161</v>
      </c>
      <c r="B5" s="89"/>
      <c r="C5" s="89"/>
      <c r="D5" s="89"/>
      <c r="E5" s="89"/>
      <c r="F5" s="89"/>
    </row>
    <row r="6" spans="1:7" ht="21.75" customHeight="1" thickBot="1" x14ac:dyDescent="0.3">
      <c r="A6" s="86" t="s">
        <v>127</v>
      </c>
      <c r="B6" s="86"/>
      <c r="C6" s="86"/>
      <c r="D6" s="86"/>
      <c r="E6" s="86"/>
      <c r="F6" s="86"/>
      <c r="G6" s="58"/>
    </row>
    <row r="7" spans="1:7" ht="55.5" customHeight="1" x14ac:dyDescent="0.2">
      <c r="A7" s="35" t="s">
        <v>0</v>
      </c>
      <c r="B7" s="36" t="s">
        <v>10</v>
      </c>
      <c r="C7" s="36" t="s">
        <v>160</v>
      </c>
      <c r="D7" s="36" t="s">
        <v>9</v>
      </c>
      <c r="E7" s="37" t="s">
        <v>93</v>
      </c>
      <c r="F7" s="52" t="s">
        <v>94</v>
      </c>
      <c r="G7" s="50"/>
    </row>
    <row r="8" spans="1:7" ht="16.5" x14ac:dyDescent="0.25">
      <c r="A8" s="38">
        <v>1</v>
      </c>
      <c r="B8" s="4">
        <v>2</v>
      </c>
      <c r="C8" s="4">
        <v>3</v>
      </c>
      <c r="D8" s="4">
        <v>4</v>
      </c>
      <c r="E8" s="32">
        <v>5</v>
      </c>
      <c r="F8" s="53">
        <v>6</v>
      </c>
      <c r="G8" s="51"/>
    </row>
    <row r="9" spans="1:7" ht="68.25" customHeight="1" x14ac:dyDescent="0.2">
      <c r="A9" s="39" t="s">
        <v>96</v>
      </c>
      <c r="B9" s="22" t="s">
        <v>48</v>
      </c>
      <c r="C9" s="78">
        <f>C10+C11+C12</f>
        <v>58032.648459999997</v>
      </c>
      <c r="D9" s="18">
        <f>D10+D11+D12</f>
        <v>57088.038939999999</v>
      </c>
      <c r="E9" s="33">
        <f>C9-D9</f>
        <v>944.60951999999997</v>
      </c>
      <c r="F9" s="54">
        <f>D9/C9*100</f>
        <v>98.4</v>
      </c>
      <c r="G9" s="7"/>
    </row>
    <row r="10" spans="1:7" ht="30" customHeight="1" x14ac:dyDescent="0.25">
      <c r="A10" s="40" t="s">
        <v>85</v>
      </c>
      <c r="B10" s="22"/>
      <c r="C10" s="15">
        <f>C15+C23+C19</f>
        <v>0</v>
      </c>
      <c r="D10" s="15">
        <f>D15+D19+D309</f>
        <v>0</v>
      </c>
      <c r="E10" s="33">
        <f t="shared" ref="E10:E82" si="0">C10-D10</f>
        <v>0</v>
      </c>
      <c r="F10" s="54">
        <v>0</v>
      </c>
      <c r="G10" s="7"/>
    </row>
    <row r="11" spans="1:7" ht="25.5" customHeight="1" x14ac:dyDescent="0.25">
      <c r="A11" s="40" t="s">
        <v>3</v>
      </c>
      <c r="B11" s="22"/>
      <c r="C11" s="15">
        <f>C16+C20+C24</f>
        <v>719.85736999999995</v>
      </c>
      <c r="D11" s="15">
        <f>D16+D20+D310</f>
        <v>0</v>
      </c>
      <c r="E11" s="33">
        <f t="shared" si="0"/>
        <v>719.85736999999995</v>
      </c>
      <c r="F11" s="54">
        <v>0</v>
      </c>
      <c r="G11" s="7"/>
    </row>
    <row r="12" spans="1:7" ht="23.25" customHeight="1" x14ac:dyDescent="0.25">
      <c r="A12" s="40" t="s">
        <v>4</v>
      </c>
      <c r="B12" s="22"/>
      <c r="C12" s="15">
        <f>C17+C21+C25+C29</f>
        <v>57312.791089999999</v>
      </c>
      <c r="D12" s="15">
        <f>D17+D21+D25+D29</f>
        <v>57088.038939999999</v>
      </c>
      <c r="E12" s="33">
        <f t="shared" si="0"/>
        <v>224.75215</v>
      </c>
      <c r="F12" s="54">
        <f t="shared" ref="F12:F82" si="1">D12/C12*100</f>
        <v>99.6</v>
      </c>
      <c r="G12" s="7"/>
    </row>
    <row r="13" spans="1:7" ht="60.75" customHeight="1" outlineLevel="1" x14ac:dyDescent="0.25">
      <c r="A13" s="41" t="s">
        <v>97</v>
      </c>
      <c r="B13" s="23" t="s">
        <v>49</v>
      </c>
      <c r="C13" s="12">
        <f>C14</f>
        <v>10</v>
      </c>
      <c r="D13" s="12">
        <f>D14</f>
        <v>10</v>
      </c>
      <c r="E13" s="34">
        <f t="shared" si="0"/>
        <v>0</v>
      </c>
      <c r="F13" s="55">
        <f t="shared" si="1"/>
        <v>100</v>
      </c>
      <c r="G13" s="7"/>
    </row>
    <row r="14" spans="1:7" ht="64.5" customHeight="1" outlineLevel="1" x14ac:dyDescent="0.25">
      <c r="A14" s="42" t="s">
        <v>149</v>
      </c>
      <c r="B14" s="23" t="s">
        <v>129</v>
      </c>
      <c r="C14" s="12">
        <f>C15+C16+C17</f>
        <v>10</v>
      </c>
      <c r="D14" s="12">
        <f>D15+D16+D17</f>
        <v>10</v>
      </c>
      <c r="E14" s="34">
        <f t="shared" si="0"/>
        <v>0</v>
      </c>
      <c r="F14" s="55">
        <v>0</v>
      </c>
      <c r="G14" s="7"/>
    </row>
    <row r="15" spans="1:7" ht="33.75" customHeight="1" outlineLevel="1" x14ac:dyDescent="0.2">
      <c r="A15" s="69" t="s">
        <v>78</v>
      </c>
      <c r="B15" s="23"/>
      <c r="C15" s="12">
        <v>0</v>
      </c>
      <c r="D15" s="12">
        <v>0</v>
      </c>
      <c r="E15" s="34">
        <f t="shared" si="0"/>
        <v>0</v>
      </c>
      <c r="F15" s="55">
        <v>0</v>
      </c>
      <c r="G15" s="7"/>
    </row>
    <row r="16" spans="1:7" ht="30" customHeight="1" outlineLevel="1" x14ac:dyDescent="0.2">
      <c r="A16" s="69" t="s">
        <v>3</v>
      </c>
      <c r="B16" s="23"/>
      <c r="C16" s="66">
        <v>0</v>
      </c>
      <c r="D16" s="12">
        <v>0</v>
      </c>
      <c r="E16" s="34">
        <f t="shared" si="0"/>
        <v>0</v>
      </c>
      <c r="F16" s="55">
        <v>0</v>
      </c>
      <c r="G16" s="7"/>
    </row>
    <row r="17" spans="1:7" ht="36" customHeight="1" outlineLevel="1" x14ac:dyDescent="0.2">
      <c r="A17" s="69" t="s">
        <v>4</v>
      </c>
      <c r="B17" s="23"/>
      <c r="C17" s="12">
        <v>10</v>
      </c>
      <c r="D17" s="12">
        <v>10</v>
      </c>
      <c r="E17" s="34">
        <f t="shared" si="0"/>
        <v>0</v>
      </c>
      <c r="F17" s="55">
        <f t="shared" si="1"/>
        <v>100</v>
      </c>
      <c r="G17" s="7"/>
    </row>
    <row r="18" spans="1:7" ht="75" outlineLevel="1" x14ac:dyDescent="0.25">
      <c r="A18" s="41" t="s">
        <v>98</v>
      </c>
      <c r="B18" s="23" t="s">
        <v>50</v>
      </c>
      <c r="C18" s="12">
        <f>C19+C20+C21</f>
        <v>19409.495009999999</v>
      </c>
      <c r="D18" s="12">
        <f>D19+D20+D21</f>
        <v>18537.104200000002</v>
      </c>
      <c r="E18" s="34">
        <f t="shared" si="0"/>
        <v>872.39080999999999</v>
      </c>
      <c r="F18" s="55">
        <f t="shared" si="1"/>
        <v>95.5</v>
      </c>
      <c r="G18" s="7"/>
    </row>
    <row r="19" spans="1:7" ht="23.25" customHeight="1" outlineLevel="1" x14ac:dyDescent="0.2">
      <c r="A19" s="69" t="s">
        <v>78</v>
      </c>
      <c r="B19" s="23"/>
      <c r="C19" s="9">
        <v>0</v>
      </c>
      <c r="D19" s="12">
        <v>0</v>
      </c>
      <c r="E19" s="34">
        <f t="shared" si="0"/>
        <v>0</v>
      </c>
      <c r="F19" s="55">
        <v>0</v>
      </c>
      <c r="G19" s="7"/>
    </row>
    <row r="20" spans="1:7" ht="23.25" customHeight="1" outlineLevel="1" x14ac:dyDescent="0.2">
      <c r="A20" s="69" t="s">
        <v>3</v>
      </c>
      <c r="B20" s="23"/>
      <c r="C20" s="64">
        <v>719.85736999999995</v>
      </c>
      <c r="D20" s="12">
        <v>0</v>
      </c>
      <c r="E20" s="34">
        <f t="shared" si="0"/>
        <v>719.85736999999995</v>
      </c>
      <c r="F20" s="55">
        <v>0</v>
      </c>
      <c r="G20" s="7"/>
    </row>
    <row r="21" spans="1:7" ht="23.25" customHeight="1" outlineLevel="1" x14ac:dyDescent="0.2">
      <c r="A21" s="69" t="s">
        <v>4</v>
      </c>
      <c r="B21" s="23"/>
      <c r="C21" s="9">
        <v>18689.637640000001</v>
      </c>
      <c r="D21" s="12">
        <v>18537.104200000002</v>
      </c>
      <c r="E21" s="34">
        <f t="shared" si="0"/>
        <v>152.53344000000001</v>
      </c>
      <c r="F21" s="55">
        <f t="shared" si="1"/>
        <v>99.2</v>
      </c>
      <c r="G21" s="7"/>
    </row>
    <row r="22" spans="1:7" ht="85.5" customHeight="1" outlineLevel="2" x14ac:dyDescent="0.25">
      <c r="A22" s="41" t="s">
        <v>99</v>
      </c>
      <c r="B22" s="23" t="s">
        <v>51</v>
      </c>
      <c r="C22" s="12">
        <f>C23+C24+C25</f>
        <v>38610.753449999997</v>
      </c>
      <c r="D22" s="12">
        <f>D23+D24+D25</f>
        <v>38538.534740000003</v>
      </c>
      <c r="E22" s="34">
        <f t="shared" si="0"/>
        <v>72.218710000000002</v>
      </c>
      <c r="F22" s="55">
        <f t="shared" si="1"/>
        <v>99.8</v>
      </c>
      <c r="G22" s="7"/>
    </row>
    <row r="23" spans="1:7" ht="23.25" customHeight="1" outlineLevel="2" x14ac:dyDescent="0.2">
      <c r="A23" s="69" t="s">
        <v>78</v>
      </c>
      <c r="B23" s="23"/>
      <c r="C23" s="13">
        <v>0</v>
      </c>
      <c r="D23" s="10">
        <v>0</v>
      </c>
      <c r="E23" s="34">
        <f t="shared" si="0"/>
        <v>0</v>
      </c>
      <c r="F23" s="55">
        <v>0</v>
      </c>
      <c r="G23" s="7"/>
    </row>
    <row r="24" spans="1:7" ht="20.25" customHeight="1" outlineLevel="2" x14ac:dyDescent="0.2">
      <c r="A24" s="69" t="s">
        <v>3</v>
      </c>
      <c r="B24" s="23"/>
      <c r="C24" s="13">
        <v>0</v>
      </c>
      <c r="D24" s="10">
        <v>0</v>
      </c>
      <c r="E24" s="34">
        <f t="shared" si="0"/>
        <v>0</v>
      </c>
      <c r="F24" s="55">
        <v>0</v>
      </c>
      <c r="G24" s="7"/>
    </row>
    <row r="25" spans="1:7" ht="35.25" customHeight="1" outlineLevel="2" x14ac:dyDescent="0.2">
      <c r="A25" s="69" t="s">
        <v>4</v>
      </c>
      <c r="B25" s="23"/>
      <c r="C25" s="9">
        <v>38610.753449999997</v>
      </c>
      <c r="D25" s="12">
        <v>38538.534740000003</v>
      </c>
      <c r="E25" s="34">
        <f t="shared" si="0"/>
        <v>72.218710000000002</v>
      </c>
      <c r="F25" s="55">
        <f t="shared" si="1"/>
        <v>99.8</v>
      </c>
      <c r="G25" s="7"/>
    </row>
    <row r="26" spans="1:7" ht="90.75" customHeight="1" outlineLevel="2" x14ac:dyDescent="0.2">
      <c r="A26" s="69" t="s">
        <v>153</v>
      </c>
      <c r="B26" s="23" t="s">
        <v>154</v>
      </c>
      <c r="C26" s="12">
        <f>C27+C28+C29</f>
        <v>2.4</v>
      </c>
      <c r="D26" s="12">
        <f>D27+D28+D29</f>
        <v>2.4</v>
      </c>
      <c r="E26" s="34"/>
      <c r="F26" s="55"/>
      <c r="G26" s="7"/>
    </row>
    <row r="27" spans="1:7" ht="35.25" customHeight="1" outlineLevel="2" x14ac:dyDescent="0.2">
      <c r="A27" s="69" t="s">
        <v>78</v>
      </c>
      <c r="B27" s="23"/>
      <c r="C27" s="9">
        <v>0</v>
      </c>
      <c r="D27" s="12">
        <v>0</v>
      </c>
      <c r="E27" s="34"/>
      <c r="F27" s="55"/>
      <c r="G27" s="7"/>
    </row>
    <row r="28" spans="1:7" ht="35.25" customHeight="1" outlineLevel="2" x14ac:dyDescent="0.2">
      <c r="A28" s="69" t="s">
        <v>3</v>
      </c>
      <c r="B28" s="23"/>
      <c r="C28" s="9">
        <v>0</v>
      </c>
      <c r="D28" s="12">
        <v>0</v>
      </c>
      <c r="E28" s="34"/>
      <c r="F28" s="55"/>
      <c r="G28" s="7"/>
    </row>
    <row r="29" spans="1:7" ht="35.25" customHeight="1" outlineLevel="2" x14ac:dyDescent="0.2">
      <c r="A29" s="69" t="s">
        <v>4</v>
      </c>
      <c r="B29" s="23"/>
      <c r="C29" s="9">
        <v>2.4</v>
      </c>
      <c r="D29" s="12">
        <v>2.4</v>
      </c>
      <c r="E29" s="34"/>
      <c r="F29" s="55"/>
      <c r="G29" s="7"/>
    </row>
    <row r="30" spans="1:7" ht="55.5" customHeight="1" outlineLevel="2" x14ac:dyDescent="0.2">
      <c r="A30" s="43" t="s">
        <v>100</v>
      </c>
      <c r="B30" s="24" t="s">
        <v>47</v>
      </c>
      <c r="C30" s="78">
        <f>C31+C32+C33</f>
        <v>939884.69502999994</v>
      </c>
      <c r="D30" s="18">
        <f>D31+D32+D33</f>
        <v>938591.84869999997</v>
      </c>
      <c r="E30" s="33">
        <f t="shared" si="0"/>
        <v>1292.8463300000001</v>
      </c>
      <c r="F30" s="54">
        <f t="shared" si="1"/>
        <v>99.9</v>
      </c>
      <c r="G30" s="7"/>
    </row>
    <row r="31" spans="1:7" ht="25.5" customHeight="1" outlineLevel="2" x14ac:dyDescent="0.25">
      <c r="A31" s="40" t="s">
        <v>85</v>
      </c>
      <c r="B31" s="24"/>
      <c r="C31" s="14">
        <f t="shared" ref="C31" si="2">C35+C39+C43+C47</f>
        <v>54298.548000000003</v>
      </c>
      <c r="D31" s="14">
        <f>D35+D39+D43+D47</f>
        <v>53924.370089999997</v>
      </c>
      <c r="E31" s="33">
        <f t="shared" si="0"/>
        <v>374.17791</v>
      </c>
      <c r="F31" s="54">
        <f t="shared" si="1"/>
        <v>99.3</v>
      </c>
      <c r="G31" s="7"/>
    </row>
    <row r="32" spans="1:7" ht="31.5" customHeight="1" outlineLevel="2" x14ac:dyDescent="0.25">
      <c r="A32" s="40" t="s">
        <v>3</v>
      </c>
      <c r="B32" s="24"/>
      <c r="C32" s="14">
        <f>C36+C40+C44+C48</f>
        <v>538209.62938000006</v>
      </c>
      <c r="D32" s="14">
        <f>D36+D40+D44+D48</f>
        <v>538209.62938000006</v>
      </c>
      <c r="E32" s="33">
        <f t="shared" si="0"/>
        <v>0</v>
      </c>
      <c r="F32" s="54">
        <f t="shared" si="1"/>
        <v>100</v>
      </c>
      <c r="G32" s="67"/>
    </row>
    <row r="33" spans="1:7" ht="25.5" customHeight="1" outlineLevel="2" x14ac:dyDescent="0.25">
      <c r="A33" s="40" t="s">
        <v>4</v>
      </c>
      <c r="B33" s="24"/>
      <c r="C33" s="14">
        <f>C37+C41+C45+C49</f>
        <v>347376.51764999999</v>
      </c>
      <c r="D33" s="14">
        <f>D37+D41+D45+D49</f>
        <v>346457.84922999999</v>
      </c>
      <c r="E33" s="33">
        <f t="shared" si="0"/>
        <v>918.66841999999997</v>
      </c>
      <c r="F33" s="54">
        <f t="shared" si="1"/>
        <v>99.7</v>
      </c>
      <c r="G33" s="7"/>
    </row>
    <row r="34" spans="1:7" ht="65.25" customHeight="1" outlineLevel="2" x14ac:dyDescent="0.25">
      <c r="A34" s="41" t="s">
        <v>16</v>
      </c>
      <c r="B34" s="23" t="s">
        <v>52</v>
      </c>
      <c r="C34" s="12">
        <f>C35+C36+C37</f>
        <v>358938.53610000003</v>
      </c>
      <c r="D34" s="12">
        <f>D35+D36+D37</f>
        <v>358901.62169</v>
      </c>
      <c r="E34" s="34">
        <f t="shared" si="0"/>
        <v>36.914409999999997</v>
      </c>
      <c r="F34" s="55">
        <f t="shared" si="1"/>
        <v>100</v>
      </c>
      <c r="G34" s="7"/>
    </row>
    <row r="35" spans="1:7" ht="22.5" customHeight="1" outlineLevel="2" x14ac:dyDescent="0.2">
      <c r="A35" s="69" t="s">
        <v>78</v>
      </c>
      <c r="B35" s="23"/>
      <c r="C35" s="64">
        <v>0</v>
      </c>
      <c r="D35" s="12">
        <v>0</v>
      </c>
      <c r="E35" s="34">
        <f t="shared" si="0"/>
        <v>0</v>
      </c>
      <c r="F35" s="55"/>
      <c r="G35" s="7"/>
    </row>
    <row r="36" spans="1:7" ht="30" customHeight="1" outlineLevel="2" x14ac:dyDescent="0.2">
      <c r="A36" s="69" t="s">
        <v>3</v>
      </c>
      <c r="B36" s="23"/>
      <c r="C36" s="64">
        <v>208595.36812999999</v>
      </c>
      <c r="D36" s="12">
        <v>208595.36812999999</v>
      </c>
      <c r="E36" s="34">
        <f t="shared" si="0"/>
        <v>0</v>
      </c>
      <c r="F36" s="55">
        <f t="shared" si="1"/>
        <v>100</v>
      </c>
      <c r="G36" s="7"/>
    </row>
    <row r="37" spans="1:7" ht="24.75" customHeight="1" outlineLevel="2" x14ac:dyDescent="0.2">
      <c r="A37" s="69" t="s">
        <v>4</v>
      </c>
      <c r="B37" s="23"/>
      <c r="C37" s="9">
        <v>150343.16797000001</v>
      </c>
      <c r="D37" s="12">
        <v>150306.25356000001</v>
      </c>
      <c r="E37" s="34">
        <f t="shared" si="0"/>
        <v>36.914409999999997</v>
      </c>
      <c r="F37" s="55">
        <f t="shared" si="1"/>
        <v>100</v>
      </c>
      <c r="G37" s="7"/>
    </row>
    <row r="38" spans="1:7" ht="63.75" customHeight="1" outlineLevel="2" x14ac:dyDescent="0.25">
      <c r="A38" s="41" t="s">
        <v>17</v>
      </c>
      <c r="B38" s="23" t="s">
        <v>53</v>
      </c>
      <c r="C38" s="12">
        <f>C39+C40+C41</f>
        <v>463500.64967000001</v>
      </c>
      <c r="D38" s="12">
        <f>D39+D40+D41</f>
        <v>462733.33169999998</v>
      </c>
      <c r="E38" s="34">
        <f t="shared" si="0"/>
        <v>767.31796999999995</v>
      </c>
      <c r="F38" s="55">
        <f t="shared" si="1"/>
        <v>99.8</v>
      </c>
      <c r="G38" s="7"/>
    </row>
    <row r="39" spans="1:7" ht="27" customHeight="1" outlineLevel="2" x14ac:dyDescent="0.2">
      <c r="A39" s="69" t="s">
        <v>78</v>
      </c>
      <c r="B39" s="23"/>
      <c r="C39" s="64">
        <v>54298.548000000003</v>
      </c>
      <c r="D39" s="12">
        <v>53924.370089999997</v>
      </c>
      <c r="E39" s="34">
        <f t="shared" si="0"/>
        <v>374.17791</v>
      </c>
      <c r="F39" s="55">
        <f t="shared" si="1"/>
        <v>99.3</v>
      </c>
      <c r="G39" s="7"/>
    </row>
    <row r="40" spans="1:7" ht="32.25" customHeight="1" outlineLevel="2" x14ac:dyDescent="0.2">
      <c r="A40" s="69" t="s">
        <v>3</v>
      </c>
      <c r="B40" s="23"/>
      <c r="C40" s="64">
        <v>314348.99147000001</v>
      </c>
      <c r="D40" s="12">
        <v>314348.99147000001</v>
      </c>
      <c r="E40" s="34">
        <f t="shared" si="0"/>
        <v>0</v>
      </c>
      <c r="F40" s="55">
        <f t="shared" si="1"/>
        <v>100</v>
      </c>
      <c r="G40" s="7"/>
    </row>
    <row r="41" spans="1:7" ht="33" customHeight="1" outlineLevel="2" x14ac:dyDescent="0.2">
      <c r="A41" s="69" t="s">
        <v>4</v>
      </c>
      <c r="B41" s="23"/>
      <c r="C41" s="9">
        <v>94853.110199999996</v>
      </c>
      <c r="D41" s="12">
        <v>94459.970140000005</v>
      </c>
      <c r="E41" s="34">
        <f t="shared" si="0"/>
        <v>393.14006000000001</v>
      </c>
      <c r="F41" s="55">
        <f t="shared" si="1"/>
        <v>99.6</v>
      </c>
      <c r="G41" s="7"/>
    </row>
    <row r="42" spans="1:7" s="3" customFormat="1" ht="87.75" customHeight="1" outlineLevel="3" x14ac:dyDescent="0.25">
      <c r="A42" s="41" t="s">
        <v>18</v>
      </c>
      <c r="B42" s="23" t="s">
        <v>54</v>
      </c>
      <c r="C42" s="12">
        <f>C43+C44+C45</f>
        <v>67631.930770000006</v>
      </c>
      <c r="D42" s="12">
        <f>D43+D44+D45</f>
        <v>67317.756760000004</v>
      </c>
      <c r="E42" s="34">
        <f t="shared" si="0"/>
        <v>314.17401000000001</v>
      </c>
      <c r="F42" s="55">
        <f t="shared" si="1"/>
        <v>99.5</v>
      </c>
      <c r="G42" s="8"/>
    </row>
    <row r="43" spans="1:7" s="3" customFormat="1" ht="17.25" customHeight="1" outlineLevel="3" x14ac:dyDescent="0.25">
      <c r="A43" s="42" t="s">
        <v>78</v>
      </c>
      <c r="B43" s="23"/>
      <c r="C43" s="64"/>
      <c r="D43" s="12">
        <v>0</v>
      </c>
      <c r="E43" s="34">
        <f t="shared" si="0"/>
        <v>0</v>
      </c>
      <c r="F43" s="55">
        <v>0</v>
      </c>
      <c r="G43" s="8"/>
    </row>
    <row r="44" spans="1:7" s="3" customFormat="1" ht="24.75" customHeight="1" outlineLevel="3" x14ac:dyDescent="0.25">
      <c r="A44" s="42" t="s">
        <v>3</v>
      </c>
      <c r="B44" s="23"/>
      <c r="C44" s="64">
        <v>6771.8293999999996</v>
      </c>
      <c r="D44" s="12">
        <v>6771.8293999999996</v>
      </c>
      <c r="E44" s="34">
        <f t="shared" si="0"/>
        <v>0</v>
      </c>
      <c r="F44" s="55">
        <f t="shared" si="1"/>
        <v>100</v>
      </c>
      <c r="G44" s="8"/>
    </row>
    <row r="45" spans="1:7" s="3" customFormat="1" ht="28.5" customHeight="1" outlineLevel="3" x14ac:dyDescent="0.25">
      <c r="A45" s="42" t="s">
        <v>4</v>
      </c>
      <c r="B45" s="23"/>
      <c r="C45" s="9">
        <v>60860.101369999997</v>
      </c>
      <c r="D45" s="12">
        <v>60545.927360000001</v>
      </c>
      <c r="E45" s="34">
        <f t="shared" si="0"/>
        <v>314.17401000000001</v>
      </c>
      <c r="F45" s="55">
        <f t="shared" si="1"/>
        <v>99.5</v>
      </c>
      <c r="G45" s="8"/>
    </row>
    <row r="46" spans="1:7" s="3" customFormat="1" ht="78.75" customHeight="1" outlineLevel="3" x14ac:dyDescent="0.25">
      <c r="A46" s="41" t="s">
        <v>101</v>
      </c>
      <c r="B46" s="23" t="s">
        <v>21</v>
      </c>
      <c r="C46" s="12">
        <f>C47+C48+C49</f>
        <v>49813.57849</v>
      </c>
      <c r="D46" s="12">
        <f>D47+D48+D49</f>
        <v>49639.138550000003</v>
      </c>
      <c r="E46" s="34">
        <f t="shared" si="0"/>
        <v>174.43994000000001</v>
      </c>
      <c r="F46" s="55">
        <f t="shared" si="1"/>
        <v>99.6</v>
      </c>
      <c r="G46" s="8"/>
    </row>
    <row r="47" spans="1:7" s="3" customFormat="1" ht="23.25" customHeight="1" outlineLevel="3" x14ac:dyDescent="0.2">
      <c r="A47" s="69" t="s">
        <v>78</v>
      </c>
      <c r="B47" s="23"/>
      <c r="C47" s="13">
        <v>0</v>
      </c>
      <c r="D47" s="10">
        <v>0</v>
      </c>
      <c r="E47" s="34">
        <f t="shared" si="0"/>
        <v>0</v>
      </c>
      <c r="F47" s="55">
        <v>0</v>
      </c>
      <c r="G47" s="8"/>
    </row>
    <row r="48" spans="1:7" s="3" customFormat="1" ht="27" customHeight="1" outlineLevel="3" x14ac:dyDescent="0.2">
      <c r="A48" s="69" t="s">
        <v>3</v>
      </c>
      <c r="B48" s="23"/>
      <c r="C48" s="64">
        <v>8493.44038</v>
      </c>
      <c r="D48" s="12">
        <v>8493.44038</v>
      </c>
      <c r="E48" s="34">
        <f t="shared" si="0"/>
        <v>0</v>
      </c>
      <c r="F48" s="55">
        <v>0</v>
      </c>
      <c r="G48" s="8"/>
    </row>
    <row r="49" spans="1:7" s="3" customFormat="1" ht="29.25" customHeight="1" outlineLevel="3" x14ac:dyDescent="0.2">
      <c r="A49" s="69" t="s">
        <v>4</v>
      </c>
      <c r="B49" s="23"/>
      <c r="C49" s="9">
        <v>41320.13811</v>
      </c>
      <c r="D49" s="12">
        <v>41145.698170000003</v>
      </c>
      <c r="E49" s="34">
        <f t="shared" si="0"/>
        <v>174.43994000000001</v>
      </c>
      <c r="F49" s="55">
        <f t="shared" si="1"/>
        <v>99.6</v>
      </c>
      <c r="G49" s="8"/>
    </row>
    <row r="50" spans="1:7" s="3" customFormat="1" ht="29.25" customHeight="1" outlineLevel="3" x14ac:dyDescent="0.25">
      <c r="A50" s="42" t="s">
        <v>150</v>
      </c>
      <c r="B50" s="23" t="s">
        <v>146</v>
      </c>
      <c r="C50" s="12">
        <f>C51+C52+C53</f>
        <v>8493.4403899999998</v>
      </c>
      <c r="D50" s="12">
        <f>D51+D52+D53</f>
        <v>8493.44038</v>
      </c>
      <c r="E50" s="34">
        <f t="shared" si="0"/>
        <v>1.0000000000000001E-5</v>
      </c>
      <c r="F50" s="55">
        <f t="shared" si="1"/>
        <v>100</v>
      </c>
      <c r="G50" s="8"/>
    </row>
    <row r="51" spans="1:7" s="3" customFormat="1" ht="24" customHeight="1" outlineLevel="3" x14ac:dyDescent="0.2">
      <c r="A51" s="69" t="s">
        <v>78</v>
      </c>
      <c r="B51" s="23"/>
      <c r="C51" s="9">
        <v>0</v>
      </c>
      <c r="D51" s="12">
        <v>0</v>
      </c>
      <c r="E51" s="34">
        <f t="shared" si="0"/>
        <v>0</v>
      </c>
      <c r="F51" s="55">
        <v>0</v>
      </c>
      <c r="G51" s="8"/>
    </row>
    <row r="52" spans="1:7" s="3" customFormat="1" ht="29.25" customHeight="1" outlineLevel="3" x14ac:dyDescent="0.2">
      <c r="A52" s="69" t="s">
        <v>3</v>
      </c>
      <c r="B52" s="23"/>
      <c r="C52" s="9">
        <v>8493.4403899999998</v>
      </c>
      <c r="D52" s="12">
        <v>8493.44038</v>
      </c>
      <c r="E52" s="34">
        <f t="shared" si="0"/>
        <v>1.0000000000000001E-5</v>
      </c>
      <c r="F52" s="55">
        <f t="shared" si="1"/>
        <v>100</v>
      </c>
      <c r="G52" s="8"/>
    </row>
    <row r="53" spans="1:7" s="3" customFormat="1" ht="26.25" customHeight="1" outlineLevel="3" x14ac:dyDescent="0.2">
      <c r="A53" s="69" t="s">
        <v>4</v>
      </c>
      <c r="B53" s="23"/>
      <c r="C53" s="9">
        <v>0</v>
      </c>
      <c r="D53" s="9">
        <v>0</v>
      </c>
      <c r="E53" s="34">
        <f t="shared" si="0"/>
        <v>0</v>
      </c>
      <c r="F53" s="55">
        <v>0</v>
      </c>
      <c r="G53" s="8"/>
    </row>
    <row r="54" spans="1:7" ht="43.5" customHeight="1" outlineLevel="3" x14ac:dyDescent="0.2">
      <c r="A54" s="43" t="s">
        <v>126</v>
      </c>
      <c r="B54" s="24" t="s">
        <v>45</v>
      </c>
      <c r="C54" s="78">
        <f>C55+C56+C57</f>
        <v>850</v>
      </c>
      <c r="D54" s="18">
        <f>D55+D56+D57</f>
        <v>850</v>
      </c>
      <c r="E54" s="33">
        <f t="shared" si="0"/>
        <v>0</v>
      </c>
      <c r="F54" s="54">
        <f t="shared" si="1"/>
        <v>100</v>
      </c>
      <c r="G54" s="7"/>
    </row>
    <row r="55" spans="1:7" ht="33.75" customHeight="1" outlineLevel="3" x14ac:dyDescent="0.2">
      <c r="A55" s="70" t="s">
        <v>85</v>
      </c>
      <c r="B55" s="24"/>
      <c r="C55" s="14">
        <v>0</v>
      </c>
      <c r="D55" s="15">
        <v>0</v>
      </c>
      <c r="E55" s="33">
        <f t="shared" si="0"/>
        <v>0</v>
      </c>
      <c r="F55" s="54">
        <v>0</v>
      </c>
      <c r="G55" s="7"/>
    </row>
    <row r="56" spans="1:7" ht="21" customHeight="1" outlineLevel="3" x14ac:dyDescent="0.2">
      <c r="A56" s="70" t="s">
        <v>3</v>
      </c>
      <c r="B56" s="24"/>
      <c r="C56" s="14">
        <v>0</v>
      </c>
      <c r="D56" s="15">
        <v>0</v>
      </c>
      <c r="E56" s="33">
        <f t="shared" si="0"/>
        <v>0</v>
      </c>
      <c r="F56" s="54">
        <v>0</v>
      </c>
      <c r="G56" s="7"/>
    </row>
    <row r="57" spans="1:7" ht="21.75" customHeight="1" outlineLevel="3" x14ac:dyDescent="0.2">
      <c r="A57" s="70" t="s">
        <v>4</v>
      </c>
      <c r="B57" s="24"/>
      <c r="C57" s="14">
        <v>850</v>
      </c>
      <c r="D57" s="15">
        <v>850</v>
      </c>
      <c r="E57" s="33">
        <f t="shared" si="0"/>
        <v>0</v>
      </c>
      <c r="F57" s="54">
        <f t="shared" si="1"/>
        <v>100</v>
      </c>
      <c r="G57" s="7"/>
    </row>
    <row r="58" spans="1:7" ht="57.75" customHeight="1" outlineLevel="3" x14ac:dyDescent="0.2">
      <c r="A58" s="43" t="s">
        <v>102</v>
      </c>
      <c r="B58" s="24" t="s">
        <v>46</v>
      </c>
      <c r="C58" s="78">
        <f>C59+C60+C61</f>
        <v>54269.755940000003</v>
      </c>
      <c r="D58" s="18">
        <f>D59+D60+D61</f>
        <v>54247.255940000003</v>
      </c>
      <c r="E58" s="33">
        <f t="shared" si="0"/>
        <v>22.5</v>
      </c>
      <c r="F58" s="54">
        <f t="shared" si="1"/>
        <v>100</v>
      </c>
      <c r="G58" s="7"/>
    </row>
    <row r="59" spans="1:7" ht="39" customHeight="1" outlineLevel="3" x14ac:dyDescent="0.2">
      <c r="A59" s="70" t="s">
        <v>85</v>
      </c>
      <c r="B59" s="24"/>
      <c r="C59" s="14">
        <f t="shared" ref="C59:D61" si="3">C63+C67+C71+C75+C79+C83</f>
        <v>0</v>
      </c>
      <c r="D59" s="14">
        <f t="shared" si="3"/>
        <v>0</v>
      </c>
      <c r="E59" s="33">
        <f t="shared" si="0"/>
        <v>0</v>
      </c>
      <c r="F59" s="54">
        <v>0</v>
      </c>
      <c r="G59" s="7"/>
    </row>
    <row r="60" spans="1:7" ht="29.25" customHeight="1" outlineLevel="3" x14ac:dyDescent="0.2">
      <c r="A60" s="70" t="s">
        <v>3</v>
      </c>
      <c r="B60" s="24"/>
      <c r="C60" s="14">
        <f t="shared" si="3"/>
        <v>33.911000000000001</v>
      </c>
      <c r="D60" s="14">
        <f t="shared" si="3"/>
        <v>33.911000000000001</v>
      </c>
      <c r="E60" s="33">
        <f t="shared" si="0"/>
        <v>0</v>
      </c>
      <c r="F60" s="54">
        <v>0</v>
      </c>
      <c r="G60" s="7"/>
    </row>
    <row r="61" spans="1:7" ht="24.75" customHeight="1" outlineLevel="3" x14ac:dyDescent="0.2">
      <c r="A61" s="70" t="s">
        <v>4</v>
      </c>
      <c r="B61" s="24"/>
      <c r="C61" s="14">
        <f>C65+C69+C73+C77+C81+C85</f>
        <v>54235.844940000003</v>
      </c>
      <c r="D61" s="14">
        <f t="shared" si="3"/>
        <v>54213.344940000003</v>
      </c>
      <c r="E61" s="33">
        <f t="shared" si="0"/>
        <v>22.5</v>
      </c>
      <c r="F61" s="54">
        <f t="shared" si="1"/>
        <v>100</v>
      </c>
      <c r="G61" s="7"/>
    </row>
    <row r="62" spans="1:7" ht="45" customHeight="1" outlineLevel="3" x14ac:dyDescent="0.25">
      <c r="A62" s="41" t="s">
        <v>19</v>
      </c>
      <c r="B62" s="23" t="s">
        <v>55</v>
      </c>
      <c r="C62" s="12">
        <f>C63+C64+C65</f>
        <v>43754.462030000002</v>
      </c>
      <c r="D62" s="12">
        <f>D63+D64+D65</f>
        <v>43754.462030000002</v>
      </c>
      <c r="E62" s="34">
        <f t="shared" si="0"/>
        <v>0</v>
      </c>
      <c r="F62" s="55">
        <f t="shared" si="1"/>
        <v>100</v>
      </c>
      <c r="G62" s="7"/>
    </row>
    <row r="63" spans="1:7" ht="21" customHeight="1" outlineLevel="3" x14ac:dyDescent="0.2">
      <c r="A63" s="69" t="s">
        <v>78</v>
      </c>
      <c r="B63" s="23"/>
      <c r="C63" s="13" t="s">
        <v>12</v>
      </c>
      <c r="D63" s="10">
        <v>0</v>
      </c>
      <c r="E63" s="34">
        <f t="shared" si="0"/>
        <v>0</v>
      </c>
      <c r="F63" s="55">
        <v>0</v>
      </c>
      <c r="G63" s="7"/>
    </row>
    <row r="64" spans="1:7" ht="23.25" customHeight="1" outlineLevel="3" x14ac:dyDescent="0.2">
      <c r="A64" s="69" t="s">
        <v>3</v>
      </c>
      <c r="B64" s="23"/>
      <c r="C64" s="13" t="s">
        <v>12</v>
      </c>
      <c r="D64" s="10">
        <v>0</v>
      </c>
      <c r="E64" s="34">
        <f t="shared" si="0"/>
        <v>0</v>
      </c>
      <c r="F64" s="55">
        <v>0</v>
      </c>
      <c r="G64" s="7"/>
    </row>
    <row r="65" spans="1:7" ht="24.75" customHeight="1" outlineLevel="3" x14ac:dyDescent="0.2">
      <c r="A65" s="69" t="s">
        <v>4</v>
      </c>
      <c r="B65" s="23"/>
      <c r="C65" s="9">
        <v>43754.462030000002</v>
      </c>
      <c r="D65" s="12">
        <v>43754.462030000002</v>
      </c>
      <c r="E65" s="34">
        <f t="shared" si="0"/>
        <v>0</v>
      </c>
      <c r="F65" s="55">
        <f t="shared" si="1"/>
        <v>100</v>
      </c>
      <c r="G65" s="7"/>
    </row>
    <row r="66" spans="1:7" ht="35.25" customHeight="1" outlineLevel="3" x14ac:dyDescent="0.2">
      <c r="A66" s="71" t="s">
        <v>90</v>
      </c>
      <c r="B66" s="23" t="s">
        <v>56</v>
      </c>
      <c r="C66" s="12">
        <f>C67+C68+C69</f>
        <v>1228.7725700000001</v>
      </c>
      <c r="D66" s="12">
        <f>D67+D68+D69</f>
        <v>1206.2725700000001</v>
      </c>
      <c r="E66" s="34">
        <f t="shared" si="0"/>
        <v>22.5</v>
      </c>
      <c r="F66" s="55">
        <f t="shared" si="1"/>
        <v>98.2</v>
      </c>
      <c r="G66" s="7"/>
    </row>
    <row r="67" spans="1:7" ht="24" customHeight="1" outlineLevel="3" x14ac:dyDescent="0.2">
      <c r="A67" s="69" t="s">
        <v>78</v>
      </c>
      <c r="B67" s="23"/>
      <c r="C67" s="13" t="s">
        <v>12</v>
      </c>
      <c r="D67" s="10">
        <v>0</v>
      </c>
      <c r="E67" s="34">
        <f t="shared" si="0"/>
        <v>0</v>
      </c>
      <c r="F67" s="55">
        <v>0</v>
      </c>
      <c r="G67" s="7"/>
    </row>
    <row r="68" spans="1:7" ht="26.25" customHeight="1" outlineLevel="3" x14ac:dyDescent="0.2">
      <c r="A68" s="69" t="s">
        <v>3</v>
      </c>
      <c r="B68" s="23"/>
      <c r="C68" s="9">
        <v>33.911000000000001</v>
      </c>
      <c r="D68" s="12">
        <v>33.911000000000001</v>
      </c>
      <c r="E68" s="34">
        <f t="shared" si="0"/>
        <v>0</v>
      </c>
      <c r="F68" s="55">
        <v>0</v>
      </c>
      <c r="G68" s="7"/>
    </row>
    <row r="69" spans="1:7" ht="27" customHeight="1" outlineLevel="3" x14ac:dyDescent="0.2">
      <c r="A69" s="69" t="s">
        <v>4</v>
      </c>
      <c r="B69" s="23"/>
      <c r="C69" s="9">
        <v>1194.86157</v>
      </c>
      <c r="D69" s="12">
        <v>1172.36157</v>
      </c>
      <c r="E69" s="34">
        <f t="shared" si="0"/>
        <v>22.5</v>
      </c>
      <c r="F69" s="55">
        <f t="shared" si="1"/>
        <v>98.1</v>
      </c>
      <c r="G69" s="7"/>
    </row>
    <row r="70" spans="1:7" ht="48" customHeight="1" outlineLevel="3" x14ac:dyDescent="0.25">
      <c r="A70" s="44" t="s">
        <v>162</v>
      </c>
      <c r="B70" s="25" t="s">
        <v>57</v>
      </c>
      <c r="C70" s="12">
        <f>C71+C72+C73</f>
        <v>2189.5385200000001</v>
      </c>
      <c r="D70" s="12">
        <f>D71+D72+D73</f>
        <v>2189.5385200000001</v>
      </c>
      <c r="E70" s="34">
        <f t="shared" si="0"/>
        <v>0</v>
      </c>
      <c r="F70" s="55">
        <f t="shared" si="1"/>
        <v>100</v>
      </c>
      <c r="G70" s="7"/>
    </row>
    <row r="71" spans="1:7" ht="20.25" customHeight="1" outlineLevel="3" x14ac:dyDescent="0.2">
      <c r="A71" s="69" t="s">
        <v>78</v>
      </c>
      <c r="B71" s="25"/>
      <c r="C71" s="13" t="s">
        <v>12</v>
      </c>
      <c r="D71" s="10">
        <v>0</v>
      </c>
      <c r="E71" s="34">
        <f t="shared" si="0"/>
        <v>0</v>
      </c>
      <c r="F71" s="55">
        <v>0</v>
      </c>
      <c r="G71" s="7"/>
    </row>
    <row r="72" spans="1:7" ht="21.75" customHeight="1" outlineLevel="3" x14ac:dyDescent="0.2">
      <c r="A72" s="69" t="s">
        <v>3</v>
      </c>
      <c r="B72" s="25"/>
      <c r="C72" s="13" t="s">
        <v>12</v>
      </c>
      <c r="D72" s="10">
        <v>0</v>
      </c>
      <c r="E72" s="34">
        <f t="shared" si="0"/>
        <v>0</v>
      </c>
      <c r="F72" s="55">
        <v>0</v>
      </c>
      <c r="G72" s="7"/>
    </row>
    <row r="73" spans="1:7" ht="25.5" customHeight="1" outlineLevel="3" x14ac:dyDescent="0.2">
      <c r="A73" s="69" t="s">
        <v>4</v>
      </c>
      <c r="B73" s="25"/>
      <c r="C73" s="9">
        <v>2189.5385200000001</v>
      </c>
      <c r="D73" s="12">
        <v>2189.5385200000001</v>
      </c>
      <c r="E73" s="34">
        <f t="shared" si="0"/>
        <v>0</v>
      </c>
      <c r="F73" s="55">
        <f t="shared" si="1"/>
        <v>100</v>
      </c>
      <c r="G73" s="7"/>
    </row>
    <row r="74" spans="1:7" ht="69.75" customHeight="1" outlineLevel="3" x14ac:dyDescent="0.2">
      <c r="A74" s="71" t="s">
        <v>20</v>
      </c>
      <c r="B74" s="23" t="s">
        <v>58</v>
      </c>
      <c r="C74" s="12">
        <f>C75+C76+C77</f>
        <v>1662.3757599999999</v>
      </c>
      <c r="D74" s="12">
        <f>D75+D76+D77</f>
        <v>1662.3757599999999</v>
      </c>
      <c r="E74" s="34">
        <f t="shared" si="0"/>
        <v>0</v>
      </c>
      <c r="F74" s="55">
        <f t="shared" si="1"/>
        <v>100</v>
      </c>
      <c r="G74" s="7"/>
    </row>
    <row r="75" spans="1:7" ht="24" customHeight="1" outlineLevel="3" x14ac:dyDescent="0.2">
      <c r="A75" s="69" t="s">
        <v>78</v>
      </c>
      <c r="B75" s="23"/>
      <c r="C75" s="13" t="s">
        <v>12</v>
      </c>
      <c r="D75" s="10">
        <v>0</v>
      </c>
      <c r="E75" s="34">
        <f t="shared" si="0"/>
        <v>0</v>
      </c>
      <c r="F75" s="55">
        <v>0</v>
      </c>
      <c r="G75" s="7"/>
    </row>
    <row r="76" spans="1:7" ht="24.75" customHeight="1" outlineLevel="3" x14ac:dyDescent="0.2">
      <c r="A76" s="69" t="s">
        <v>3</v>
      </c>
      <c r="B76" s="23"/>
      <c r="C76" s="13" t="s">
        <v>12</v>
      </c>
      <c r="D76" s="10">
        <v>0</v>
      </c>
      <c r="E76" s="34">
        <f t="shared" si="0"/>
        <v>0</v>
      </c>
      <c r="F76" s="55">
        <v>0</v>
      </c>
      <c r="G76" s="7"/>
    </row>
    <row r="77" spans="1:7" ht="24" customHeight="1" outlineLevel="3" x14ac:dyDescent="0.2">
      <c r="A77" s="69" t="s">
        <v>4</v>
      </c>
      <c r="B77" s="23"/>
      <c r="C77" s="9">
        <v>1662.3757599999999</v>
      </c>
      <c r="D77" s="12">
        <v>1662.3757599999999</v>
      </c>
      <c r="E77" s="34">
        <f t="shared" si="0"/>
        <v>0</v>
      </c>
      <c r="F77" s="55">
        <f t="shared" si="1"/>
        <v>100</v>
      </c>
      <c r="G77" s="7"/>
    </row>
    <row r="78" spans="1:7" ht="66" customHeight="1" outlineLevel="3" x14ac:dyDescent="0.2">
      <c r="A78" s="69" t="s">
        <v>26</v>
      </c>
      <c r="B78" s="23" t="s">
        <v>59</v>
      </c>
      <c r="C78" s="12">
        <f>C79+C80+C81</f>
        <v>5434.6070600000003</v>
      </c>
      <c r="D78" s="12">
        <f>D79+D80+D81</f>
        <v>5434.6070600000003</v>
      </c>
      <c r="E78" s="34">
        <f t="shared" si="0"/>
        <v>0</v>
      </c>
      <c r="F78" s="55">
        <f t="shared" si="1"/>
        <v>100</v>
      </c>
      <c r="G78" s="7"/>
    </row>
    <row r="79" spans="1:7" ht="24" customHeight="1" outlineLevel="3" x14ac:dyDescent="0.2">
      <c r="A79" s="69" t="s">
        <v>78</v>
      </c>
      <c r="B79" s="23"/>
      <c r="C79" s="13">
        <v>0</v>
      </c>
      <c r="D79" s="10">
        <v>0</v>
      </c>
      <c r="E79" s="34">
        <f t="shared" si="0"/>
        <v>0</v>
      </c>
      <c r="F79" s="55">
        <v>0</v>
      </c>
      <c r="G79" s="7"/>
    </row>
    <row r="80" spans="1:7" ht="23.25" customHeight="1" outlineLevel="3" x14ac:dyDescent="0.2">
      <c r="A80" s="69" t="s">
        <v>3</v>
      </c>
      <c r="B80" s="23"/>
      <c r="C80" s="13">
        <v>0</v>
      </c>
      <c r="D80" s="10">
        <v>0</v>
      </c>
      <c r="E80" s="34">
        <f t="shared" si="0"/>
        <v>0</v>
      </c>
      <c r="F80" s="55">
        <v>0</v>
      </c>
      <c r="G80" s="7"/>
    </row>
    <row r="81" spans="1:7" ht="24" customHeight="1" outlineLevel="3" x14ac:dyDescent="0.2">
      <c r="A81" s="69" t="s">
        <v>4</v>
      </c>
      <c r="B81" s="23"/>
      <c r="C81" s="9">
        <v>5434.6070600000003</v>
      </c>
      <c r="D81" s="12">
        <v>5434.6070600000003</v>
      </c>
      <c r="E81" s="34">
        <f t="shared" si="0"/>
        <v>0</v>
      </c>
      <c r="F81" s="55">
        <f t="shared" si="1"/>
        <v>100</v>
      </c>
      <c r="G81" s="7"/>
    </row>
    <row r="82" spans="1:7" ht="0.75" hidden="1" customHeight="1" outlineLevel="3" x14ac:dyDescent="0.25">
      <c r="A82" s="42" t="s">
        <v>84</v>
      </c>
      <c r="B82" s="23" t="s">
        <v>60</v>
      </c>
      <c r="C82" s="12">
        <f>C83+C84+C85</f>
        <v>0</v>
      </c>
      <c r="D82" s="12">
        <f>D83+D84+D85</f>
        <v>0</v>
      </c>
      <c r="E82" s="33">
        <f t="shared" si="0"/>
        <v>0</v>
      </c>
      <c r="F82" s="54" t="e">
        <f t="shared" si="1"/>
        <v>#DIV/0!</v>
      </c>
      <c r="G82" s="7"/>
    </row>
    <row r="83" spans="1:7" ht="17.25" hidden="1" customHeight="1" outlineLevel="3" x14ac:dyDescent="0.25">
      <c r="A83" s="42" t="s">
        <v>78</v>
      </c>
      <c r="B83" s="23"/>
      <c r="C83" s="9">
        <v>0</v>
      </c>
      <c r="D83" s="12">
        <v>0</v>
      </c>
      <c r="E83" s="33">
        <f t="shared" ref="E83:E154" si="4">C83-D83</f>
        <v>0</v>
      </c>
      <c r="F83" s="54" t="e">
        <f t="shared" ref="F83:F154" si="5">D83/C83*100</f>
        <v>#DIV/0!</v>
      </c>
      <c r="G83" s="7"/>
    </row>
    <row r="84" spans="1:7" ht="17.25" hidden="1" customHeight="1" outlineLevel="3" x14ac:dyDescent="0.25">
      <c r="A84" s="42" t="s">
        <v>3</v>
      </c>
      <c r="B84" s="23"/>
      <c r="C84" s="9">
        <v>0</v>
      </c>
      <c r="D84" s="12">
        <v>0</v>
      </c>
      <c r="E84" s="33">
        <f t="shared" si="4"/>
        <v>0</v>
      </c>
      <c r="F84" s="54" t="e">
        <f t="shared" si="5"/>
        <v>#DIV/0!</v>
      </c>
      <c r="G84" s="7"/>
    </row>
    <row r="85" spans="1:7" ht="17.25" hidden="1" customHeight="1" outlineLevel="3" x14ac:dyDescent="0.25">
      <c r="A85" s="42" t="s">
        <v>4</v>
      </c>
      <c r="B85" s="23"/>
      <c r="C85" s="9">
        <v>0</v>
      </c>
      <c r="D85" s="12">
        <v>0</v>
      </c>
      <c r="E85" s="33">
        <f t="shared" si="4"/>
        <v>0</v>
      </c>
      <c r="F85" s="54" t="e">
        <f t="shared" si="5"/>
        <v>#DIV/0!</v>
      </c>
      <c r="G85" s="7"/>
    </row>
    <row r="86" spans="1:7" ht="63" customHeight="1" outlineLevel="3" x14ac:dyDescent="0.2">
      <c r="A86" s="72" t="s">
        <v>103</v>
      </c>
      <c r="B86" s="24" t="s">
        <v>44</v>
      </c>
      <c r="C86" s="78">
        <f>C87+C88+C89</f>
        <v>133248.73980000001</v>
      </c>
      <c r="D86" s="18">
        <f>D87+D88+D89</f>
        <v>133137.03357</v>
      </c>
      <c r="E86" s="33">
        <f t="shared" si="4"/>
        <v>111.70623000000001</v>
      </c>
      <c r="F86" s="54">
        <f t="shared" si="5"/>
        <v>99.9</v>
      </c>
      <c r="G86" s="7"/>
    </row>
    <row r="87" spans="1:7" ht="41.25" customHeight="1" outlineLevel="3" x14ac:dyDescent="0.2">
      <c r="A87" s="70" t="s">
        <v>85</v>
      </c>
      <c r="B87" s="24"/>
      <c r="C87" s="14">
        <f>C91+C95</f>
        <v>0</v>
      </c>
      <c r="D87" s="14">
        <f t="shared" ref="C87:D88" si="6">D91+D95</f>
        <v>0</v>
      </c>
      <c r="E87" s="33">
        <f t="shared" si="4"/>
        <v>0</v>
      </c>
      <c r="F87" s="54">
        <v>0</v>
      </c>
      <c r="G87" s="7"/>
    </row>
    <row r="88" spans="1:7" ht="34.5" customHeight="1" outlineLevel="3" x14ac:dyDescent="0.2">
      <c r="A88" s="70" t="s">
        <v>3</v>
      </c>
      <c r="B88" s="24"/>
      <c r="C88" s="14">
        <f t="shared" si="6"/>
        <v>17035.329819999999</v>
      </c>
      <c r="D88" s="14">
        <f t="shared" si="6"/>
        <v>17035.329519999999</v>
      </c>
      <c r="E88" s="33">
        <f t="shared" si="4"/>
        <v>2.9999999999999997E-4</v>
      </c>
      <c r="F88" s="54">
        <f t="shared" si="5"/>
        <v>100</v>
      </c>
      <c r="G88" s="7"/>
    </row>
    <row r="89" spans="1:7" ht="37.5" customHeight="1" outlineLevel="3" x14ac:dyDescent="0.2">
      <c r="A89" s="70" t="s">
        <v>4</v>
      </c>
      <c r="B89" s="24"/>
      <c r="C89" s="14">
        <f>C97</f>
        <v>116213.40998</v>
      </c>
      <c r="D89" s="14">
        <f>D97</f>
        <v>116101.70405</v>
      </c>
      <c r="E89" s="33">
        <f t="shared" si="4"/>
        <v>111.70593</v>
      </c>
      <c r="F89" s="54">
        <f t="shared" si="5"/>
        <v>99.9</v>
      </c>
      <c r="G89" s="7"/>
    </row>
    <row r="90" spans="1:7" ht="77.25" hidden="1" customHeight="1" outlineLevel="3" x14ac:dyDescent="0.25">
      <c r="A90" s="41" t="s">
        <v>88</v>
      </c>
      <c r="B90" s="23" t="s">
        <v>61</v>
      </c>
      <c r="C90" s="12">
        <f>C91+C92+C93</f>
        <v>0</v>
      </c>
      <c r="D90" s="12">
        <f>D91+D92+D93</f>
        <v>0</v>
      </c>
      <c r="E90" s="34">
        <f t="shared" si="4"/>
        <v>0</v>
      </c>
      <c r="F90" s="55" t="e">
        <f t="shared" si="5"/>
        <v>#DIV/0!</v>
      </c>
      <c r="G90" s="7"/>
    </row>
    <row r="91" spans="1:7" ht="21" hidden="1" customHeight="1" outlineLevel="3" x14ac:dyDescent="0.25">
      <c r="A91" s="42" t="s">
        <v>8</v>
      </c>
      <c r="B91" s="23"/>
      <c r="C91" s="9">
        <v>0</v>
      </c>
      <c r="D91" s="10">
        <v>0</v>
      </c>
      <c r="E91" s="34">
        <f t="shared" si="4"/>
        <v>0</v>
      </c>
      <c r="F91" s="55">
        <v>0</v>
      </c>
      <c r="G91" s="7"/>
    </row>
    <row r="92" spans="1:7" ht="21" hidden="1" customHeight="1" outlineLevel="3" x14ac:dyDescent="0.25">
      <c r="A92" s="42" t="s">
        <v>3</v>
      </c>
      <c r="B92" s="23"/>
      <c r="C92" s="9"/>
      <c r="D92" s="12"/>
      <c r="E92" s="34">
        <f t="shared" si="4"/>
        <v>0</v>
      </c>
      <c r="F92" s="55" t="e">
        <f t="shared" si="5"/>
        <v>#DIV/0!</v>
      </c>
      <c r="G92" s="7"/>
    </row>
    <row r="93" spans="1:7" ht="21" hidden="1" customHeight="1" outlineLevel="3" x14ac:dyDescent="0.25">
      <c r="A93" s="42" t="s">
        <v>4</v>
      </c>
      <c r="B93" s="23"/>
      <c r="C93" s="9"/>
      <c r="D93" s="12"/>
      <c r="E93" s="34">
        <f t="shared" si="4"/>
        <v>0</v>
      </c>
      <c r="F93" s="55" t="e">
        <f t="shared" si="5"/>
        <v>#DIV/0!</v>
      </c>
      <c r="G93" s="7"/>
    </row>
    <row r="94" spans="1:7" ht="60" customHeight="1" outlineLevel="3" x14ac:dyDescent="0.25">
      <c r="A94" s="45" t="s">
        <v>104</v>
      </c>
      <c r="B94" s="26" t="s">
        <v>62</v>
      </c>
      <c r="C94" s="12">
        <f>C95+C96+C97</f>
        <v>133248.73980000001</v>
      </c>
      <c r="D94" s="12">
        <f>D95+D96+D97</f>
        <v>133137.03357</v>
      </c>
      <c r="E94" s="34">
        <f t="shared" si="4"/>
        <v>111.70623000000001</v>
      </c>
      <c r="F94" s="55">
        <f t="shared" si="5"/>
        <v>99.9</v>
      </c>
      <c r="G94" s="7"/>
    </row>
    <row r="95" spans="1:7" ht="21.75" customHeight="1" outlineLevel="3" x14ac:dyDescent="0.25">
      <c r="A95" s="42" t="s">
        <v>78</v>
      </c>
      <c r="B95" s="26"/>
      <c r="C95" s="64">
        <v>0</v>
      </c>
      <c r="D95" s="12">
        <v>0</v>
      </c>
      <c r="E95" s="34">
        <f t="shared" si="4"/>
        <v>0</v>
      </c>
      <c r="F95" s="55">
        <v>0</v>
      </c>
      <c r="G95" s="7"/>
    </row>
    <row r="96" spans="1:7" ht="26.25" customHeight="1" outlineLevel="3" x14ac:dyDescent="0.25">
      <c r="A96" s="42" t="s">
        <v>3</v>
      </c>
      <c r="B96" s="26"/>
      <c r="C96" s="64">
        <v>17035.329819999999</v>
      </c>
      <c r="D96" s="12">
        <v>17035.329519999999</v>
      </c>
      <c r="E96" s="34">
        <f t="shared" si="4"/>
        <v>2.9999999999999997E-4</v>
      </c>
      <c r="F96" s="55">
        <f t="shared" si="5"/>
        <v>100</v>
      </c>
      <c r="G96" s="7"/>
    </row>
    <row r="97" spans="1:7" ht="23.25" customHeight="1" outlineLevel="3" x14ac:dyDescent="0.25">
      <c r="A97" s="42" t="s">
        <v>4</v>
      </c>
      <c r="B97" s="26"/>
      <c r="C97" s="9">
        <v>116213.40998</v>
      </c>
      <c r="D97" s="12">
        <v>116101.70405</v>
      </c>
      <c r="E97" s="34">
        <f t="shared" si="4"/>
        <v>111.70593</v>
      </c>
      <c r="F97" s="55">
        <f t="shared" si="5"/>
        <v>99.9</v>
      </c>
      <c r="G97" s="7"/>
    </row>
    <row r="98" spans="1:7" ht="34.5" outlineLevel="3" x14ac:dyDescent="0.25">
      <c r="A98" s="42" t="s">
        <v>141</v>
      </c>
      <c r="B98" s="26" t="s">
        <v>145</v>
      </c>
      <c r="C98" s="9">
        <f>C99+C100+C101</f>
        <v>0</v>
      </c>
      <c r="D98" s="12">
        <f>D99+D100+D101</f>
        <v>0</v>
      </c>
      <c r="E98" s="34">
        <f>E99+E100+E101</f>
        <v>0</v>
      </c>
      <c r="F98" s="55">
        <v>0</v>
      </c>
      <c r="G98" s="7"/>
    </row>
    <row r="99" spans="1:7" ht="22.5" customHeight="1" outlineLevel="3" x14ac:dyDescent="0.25">
      <c r="A99" s="42" t="s">
        <v>78</v>
      </c>
      <c r="B99" s="26"/>
      <c r="C99" s="9">
        <v>0</v>
      </c>
      <c r="D99" s="12">
        <v>0</v>
      </c>
      <c r="E99" s="34">
        <f t="shared" si="4"/>
        <v>0</v>
      </c>
      <c r="F99" s="55">
        <v>0</v>
      </c>
      <c r="G99" s="7"/>
    </row>
    <row r="100" spans="1:7" ht="22.5" customHeight="1" outlineLevel="3" x14ac:dyDescent="0.25">
      <c r="A100" s="42" t="s">
        <v>3</v>
      </c>
      <c r="B100" s="26"/>
      <c r="C100" s="9">
        <v>0</v>
      </c>
      <c r="D100" s="12">
        <v>0</v>
      </c>
      <c r="E100" s="34">
        <f t="shared" si="4"/>
        <v>0</v>
      </c>
      <c r="F100" s="55">
        <v>0</v>
      </c>
      <c r="G100" s="7"/>
    </row>
    <row r="101" spans="1:7" ht="24" customHeight="1" outlineLevel="3" x14ac:dyDescent="0.25">
      <c r="A101" s="42" t="s">
        <v>4</v>
      </c>
      <c r="B101" s="26"/>
      <c r="C101" s="9">
        <v>0</v>
      </c>
      <c r="D101" s="12">
        <v>0</v>
      </c>
      <c r="E101" s="34">
        <f t="shared" si="4"/>
        <v>0</v>
      </c>
      <c r="F101" s="55">
        <v>0</v>
      </c>
      <c r="G101" s="7"/>
    </row>
    <row r="102" spans="1:7" ht="88.5" customHeight="1" outlineLevel="3" x14ac:dyDescent="0.2">
      <c r="A102" s="72" t="s">
        <v>105</v>
      </c>
      <c r="B102" s="24" t="s">
        <v>43</v>
      </c>
      <c r="C102" s="63">
        <f>C103+C104+C105+C106</f>
        <v>74664.579259999999</v>
      </c>
      <c r="D102" s="16">
        <f>D103+D104+D105+D106</f>
        <v>74624.836689999996</v>
      </c>
      <c r="E102" s="33">
        <f t="shared" si="4"/>
        <v>39.742570000000001</v>
      </c>
      <c r="F102" s="54">
        <f t="shared" si="5"/>
        <v>99.9</v>
      </c>
      <c r="G102" s="7"/>
    </row>
    <row r="103" spans="1:7" ht="31.5" customHeight="1" outlineLevel="3" x14ac:dyDescent="0.2">
      <c r="A103" s="70" t="s">
        <v>14</v>
      </c>
      <c r="B103" s="24"/>
      <c r="C103" s="14">
        <f>C108+C113</f>
        <v>0</v>
      </c>
      <c r="D103" s="14">
        <f>D108+D113</f>
        <v>0</v>
      </c>
      <c r="E103" s="33">
        <f t="shared" si="4"/>
        <v>0</v>
      </c>
      <c r="F103" s="54">
        <v>0</v>
      </c>
      <c r="G103" s="7"/>
    </row>
    <row r="104" spans="1:7" ht="30" customHeight="1" outlineLevel="3" x14ac:dyDescent="0.2">
      <c r="A104" s="70" t="s">
        <v>78</v>
      </c>
      <c r="B104" s="24"/>
      <c r="C104" s="14">
        <f>C127+C114+C123+C131</f>
        <v>26001.413919999999</v>
      </c>
      <c r="D104" s="14">
        <f>D127+D114+D123+D131+D135</f>
        <v>26001.413919999999</v>
      </c>
      <c r="E104" s="33">
        <f t="shared" si="4"/>
        <v>0</v>
      </c>
      <c r="F104" s="55">
        <f t="shared" si="5"/>
        <v>100</v>
      </c>
      <c r="G104" s="7"/>
    </row>
    <row r="105" spans="1:7" ht="26.25" customHeight="1" outlineLevel="3" x14ac:dyDescent="0.2">
      <c r="A105" s="70" t="s">
        <v>3</v>
      </c>
      <c r="B105" s="24"/>
      <c r="C105" s="14">
        <f>C110+C124+C128+C115+C136+C132</f>
        <v>44214.714800000002</v>
      </c>
      <c r="D105" s="14">
        <f>D110+D124+D128+D115+D136+D132</f>
        <v>44207.289270000001</v>
      </c>
      <c r="E105" s="33">
        <f t="shared" si="4"/>
        <v>7.4255300000000002</v>
      </c>
      <c r="F105" s="54">
        <f t="shared" si="5"/>
        <v>100</v>
      </c>
      <c r="G105" s="7"/>
    </row>
    <row r="106" spans="1:7" ht="24" customHeight="1" outlineLevel="3" x14ac:dyDescent="0.2">
      <c r="A106" s="70" t="s">
        <v>4</v>
      </c>
      <c r="B106" s="24"/>
      <c r="C106" s="14">
        <f>C111+C125+C129+C116+C137+C133</f>
        <v>4448.4505399999998</v>
      </c>
      <c r="D106" s="14">
        <f>D111+D125+D129+D116+D137+D133</f>
        <v>4416.1334999999999</v>
      </c>
      <c r="E106" s="33">
        <f t="shared" si="4"/>
        <v>32.317039999999999</v>
      </c>
      <c r="F106" s="54">
        <f t="shared" si="5"/>
        <v>99.3</v>
      </c>
      <c r="G106" s="7"/>
    </row>
    <row r="107" spans="1:7" ht="60" outlineLevel="3" x14ac:dyDescent="0.2">
      <c r="A107" s="71" t="s">
        <v>106</v>
      </c>
      <c r="B107" s="23" t="s">
        <v>63</v>
      </c>
      <c r="C107" s="9">
        <f>C108+C110+C111</f>
        <v>3050.1021999999998</v>
      </c>
      <c r="D107" s="12">
        <f>D108+D110+D111</f>
        <v>3017.7851599999999</v>
      </c>
      <c r="E107" s="34">
        <f t="shared" si="4"/>
        <v>32.317039999999999</v>
      </c>
      <c r="F107" s="55">
        <f t="shared" si="5"/>
        <v>98.9</v>
      </c>
      <c r="G107" s="7"/>
    </row>
    <row r="108" spans="1:7" ht="20.25" customHeight="1" outlineLevel="3" x14ac:dyDescent="0.2">
      <c r="A108" s="69" t="s">
        <v>11</v>
      </c>
      <c r="B108" s="23"/>
      <c r="C108" s="9">
        <v>0</v>
      </c>
      <c r="D108" s="12">
        <v>0</v>
      </c>
      <c r="E108" s="34">
        <f t="shared" si="4"/>
        <v>0</v>
      </c>
      <c r="F108" s="55">
        <v>0</v>
      </c>
      <c r="G108" s="7"/>
    </row>
    <row r="109" spans="1:7" ht="19.5" customHeight="1" outlineLevel="3" x14ac:dyDescent="0.2">
      <c r="A109" s="69" t="s">
        <v>78</v>
      </c>
      <c r="B109" s="23"/>
      <c r="C109" s="9">
        <v>0</v>
      </c>
      <c r="D109" s="12">
        <v>0</v>
      </c>
      <c r="E109" s="34">
        <f t="shared" si="4"/>
        <v>0</v>
      </c>
      <c r="F109" s="55">
        <v>0</v>
      </c>
      <c r="G109" s="7"/>
    </row>
    <row r="110" spans="1:7" ht="22.5" customHeight="1" outlineLevel="3" x14ac:dyDescent="0.2">
      <c r="A110" s="69" t="s">
        <v>3</v>
      </c>
      <c r="B110" s="23"/>
      <c r="C110" s="9">
        <v>0</v>
      </c>
      <c r="D110" s="12">
        <v>0</v>
      </c>
      <c r="E110" s="34">
        <f t="shared" si="4"/>
        <v>0</v>
      </c>
      <c r="F110" s="55">
        <v>0</v>
      </c>
      <c r="G110" s="7"/>
    </row>
    <row r="111" spans="1:7" ht="21.75" customHeight="1" outlineLevel="3" x14ac:dyDescent="0.2">
      <c r="A111" s="69" t="s">
        <v>4</v>
      </c>
      <c r="B111" s="23"/>
      <c r="C111" s="9">
        <v>3050.1021999999998</v>
      </c>
      <c r="D111" s="12">
        <v>3017.7851599999999</v>
      </c>
      <c r="E111" s="34">
        <f t="shared" si="4"/>
        <v>32.317039999999999</v>
      </c>
      <c r="F111" s="55">
        <f t="shared" si="5"/>
        <v>98.9</v>
      </c>
      <c r="G111" s="7"/>
    </row>
    <row r="112" spans="1:7" ht="63" outlineLevel="3" x14ac:dyDescent="0.2">
      <c r="A112" s="69" t="s">
        <v>107</v>
      </c>
      <c r="B112" s="23" t="s">
        <v>64</v>
      </c>
      <c r="C112" s="9">
        <f>C114+C115+C116+C113</f>
        <v>660.69744000000003</v>
      </c>
      <c r="D112" s="12">
        <f>D114+D115+D116+D113</f>
        <v>660.69744000000003</v>
      </c>
      <c r="E112" s="34">
        <f t="shared" si="4"/>
        <v>0</v>
      </c>
      <c r="F112" s="55">
        <f t="shared" si="5"/>
        <v>100</v>
      </c>
      <c r="G112" s="7"/>
    </row>
    <row r="113" spans="1:7" ht="21" customHeight="1" outlineLevel="3" x14ac:dyDescent="0.2">
      <c r="A113" s="69" t="s">
        <v>11</v>
      </c>
      <c r="B113" s="23"/>
      <c r="C113" s="9">
        <v>0</v>
      </c>
      <c r="D113" s="12">
        <v>0</v>
      </c>
      <c r="E113" s="34">
        <f t="shared" si="4"/>
        <v>0</v>
      </c>
      <c r="F113" s="55">
        <v>0</v>
      </c>
      <c r="G113" s="7"/>
    </row>
    <row r="114" spans="1:7" ht="21" customHeight="1" outlineLevel="3" x14ac:dyDescent="0.2">
      <c r="A114" s="69" t="s">
        <v>78</v>
      </c>
      <c r="B114" s="23"/>
      <c r="C114" s="64">
        <v>0</v>
      </c>
      <c r="D114" s="12">
        <v>0</v>
      </c>
      <c r="E114" s="34">
        <f t="shared" si="4"/>
        <v>0</v>
      </c>
      <c r="F114" s="55">
        <v>0</v>
      </c>
      <c r="G114" s="7"/>
    </row>
    <row r="115" spans="1:7" ht="30.75" customHeight="1" outlineLevel="3" x14ac:dyDescent="0.2">
      <c r="A115" s="69" t="s">
        <v>3</v>
      </c>
      <c r="B115" s="23"/>
      <c r="C115" s="64">
        <v>0</v>
      </c>
      <c r="D115" s="12">
        <v>0</v>
      </c>
      <c r="E115" s="34">
        <f t="shared" si="4"/>
        <v>0</v>
      </c>
      <c r="F115" s="55">
        <v>0</v>
      </c>
      <c r="G115" s="7"/>
    </row>
    <row r="116" spans="1:7" ht="31.5" customHeight="1" outlineLevel="3" x14ac:dyDescent="0.2">
      <c r="A116" s="69" t="s">
        <v>4</v>
      </c>
      <c r="B116" s="23"/>
      <c r="C116" s="9">
        <v>660.69744000000003</v>
      </c>
      <c r="D116" s="12">
        <v>660.69744000000003</v>
      </c>
      <c r="E116" s="34">
        <f t="shared" si="4"/>
        <v>0</v>
      </c>
      <c r="F116" s="55">
        <f t="shared" si="5"/>
        <v>100</v>
      </c>
      <c r="G116" s="7"/>
    </row>
    <row r="117" spans="1:7" ht="31.5" outlineLevel="3" x14ac:dyDescent="0.2">
      <c r="A117" s="69" t="s">
        <v>142</v>
      </c>
      <c r="B117" s="23" t="s">
        <v>143</v>
      </c>
      <c r="C117" s="9">
        <f>C118+C119+C120</f>
        <v>0</v>
      </c>
      <c r="D117" s="12">
        <f>D118+D119+D120</f>
        <v>0</v>
      </c>
      <c r="E117" s="34">
        <f>E118+E119+E120</f>
        <v>0</v>
      </c>
      <c r="F117" s="55">
        <v>0</v>
      </c>
      <c r="G117" s="7"/>
    </row>
    <row r="118" spans="1:7" ht="21.75" customHeight="1" outlineLevel="3" x14ac:dyDescent="0.2">
      <c r="A118" s="69" t="s">
        <v>78</v>
      </c>
      <c r="B118" s="23"/>
      <c r="C118" s="9">
        <v>0</v>
      </c>
      <c r="D118" s="12">
        <v>0</v>
      </c>
      <c r="E118" s="34">
        <f>C118-D118</f>
        <v>0</v>
      </c>
      <c r="F118" s="55">
        <v>0</v>
      </c>
      <c r="G118" s="7"/>
    </row>
    <row r="119" spans="1:7" ht="21" customHeight="1" outlineLevel="3" x14ac:dyDescent="0.2">
      <c r="A119" s="69" t="s">
        <v>3</v>
      </c>
      <c r="B119" s="23"/>
      <c r="C119" s="9">
        <v>0</v>
      </c>
      <c r="D119" s="12">
        <v>0</v>
      </c>
      <c r="E119" s="34">
        <f>C119-D119</f>
        <v>0</v>
      </c>
      <c r="F119" s="55">
        <v>0</v>
      </c>
      <c r="G119" s="7"/>
    </row>
    <row r="120" spans="1:7" ht="24" customHeight="1" outlineLevel="3" x14ac:dyDescent="0.2">
      <c r="A120" s="69" t="s">
        <v>4</v>
      </c>
      <c r="B120" s="23"/>
      <c r="C120" s="9">
        <v>0</v>
      </c>
      <c r="D120" s="12">
        <v>0</v>
      </c>
      <c r="E120" s="34">
        <f>C120-D120</f>
        <v>0</v>
      </c>
      <c r="F120" s="55">
        <v>0</v>
      </c>
      <c r="G120" s="7"/>
    </row>
    <row r="121" spans="1:7" ht="58.5" customHeight="1" outlineLevel="3" x14ac:dyDescent="0.25">
      <c r="A121" s="41" t="s">
        <v>108</v>
      </c>
      <c r="B121" s="23" t="s">
        <v>65</v>
      </c>
      <c r="C121" s="9">
        <f>C123+C124+C125</f>
        <v>3460.2750000000001</v>
      </c>
      <c r="D121" s="9">
        <f>D123+D124+D125</f>
        <v>3460.2750000000001</v>
      </c>
      <c r="E121" s="34">
        <f t="shared" si="4"/>
        <v>0</v>
      </c>
      <c r="F121" s="55">
        <f t="shared" si="5"/>
        <v>100</v>
      </c>
      <c r="G121" s="7"/>
    </row>
    <row r="122" spans="1:7" ht="15.75" hidden="1" customHeight="1" outlineLevel="3" x14ac:dyDescent="0.25">
      <c r="A122" s="41"/>
      <c r="B122" s="23"/>
      <c r="C122" s="17"/>
      <c r="D122" s="12"/>
      <c r="E122" s="34">
        <f t="shared" si="4"/>
        <v>0</v>
      </c>
      <c r="F122" s="55" t="e">
        <f t="shared" si="5"/>
        <v>#DIV/0!</v>
      </c>
      <c r="G122" s="7"/>
    </row>
    <row r="123" spans="1:7" ht="24" customHeight="1" outlineLevel="3" x14ac:dyDescent="0.2">
      <c r="A123" s="69" t="s">
        <v>78</v>
      </c>
      <c r="B123" s="23"/>
      <c r="C123" s="64">
        <v>1640.8755000000001</v>
      </c>
      <c r="D123" s="12">
        <v>1640.8755000000001</v>
      </c>
      <c r="E123" s="34">
        <f t="shared" si="4"/>
        <v>0</v>
      </c>
      <c r="F123" s="55">
        <f t="shared" si="5"/>
        <v>100</v>
      </c>
      <c r="G123" s="7"/>
    </row>
    <row r="124" spans="1:7" ht="27.75" customHeight="1" outlineLevel="3" x14ac:dyDescent="0.2">
      <c r="A124" s="69" t="s">
        <v>3</v>
      </c>
      <c r="B124" s="23"/>
      <c r="C124" s="64">
        <v>1169.3995</v>
      </c>
      <c r="D124" s="12">
        <v>1169.3995</v>
      </c>
      <c r="E124" s="34">
        <f t="shared" si="4"/>
        <v>0</v>
      </c>
      <c r="F124" s="55">
        <f t="shared" si="5"/>
        <v>100</v>
      </c>
      <c r="G124" s="7"/>
    </row>
    <row r="125" spans="1:7" ht="22.5" customHeight="1" outlineLevel="3" x14ac:dyDescent="0.2">
      <c r="A125" s="69" t="s">
        <v>4</v>
      </c>
      <c r="B125" s="23"/>
      <c r="C125" s="9">
        <v>650</v>
      </c>
      <c r="D125" s="12">
        <v>650</v>
      </c>
      <c r="E125" s="34">
        <f t="shared" si="4"/>
        <v>0</v>
      </c>
      <c r="F125" s="55">
        <f t="shared" si="5"/>
        <v>100</v>
      </c>
      <c r="G125" s="7"/>
    </row>
    <row r="126" spans="1:7" ht="90" customHeight="1" outlineLevel="3" x14ac:dyDescent="0.2">
      <c r="A126" s="71" t="s">
        <v>109</v>
      </c>
      <c r="B126" s="23" t="s">
        <v>66</v>
      </c>
      <c r="C126" s="9">
        <f>C127+C128+C129</f>
        <v>10956.36283</v>
      </c>
      <c r="D126" s="12">
        <f>D127+D128+D129</f>
        <v>10956.36283</v>
      </c>
      <c r="E126" s="34">
        <f t="shared" si="4"/>
        <v>0</v>
      </c>
      <c r="F126" s="55">
        <f t="shared" si="5"/>
        <v>100</v>
      </c>
      <c r="G126" s="7"/>
    </row>
    <row r="127" spans="1:7" ht="21.75" customHeight="1" outlineLevel="3" x14ac:dyDescent="0.2">
      <c r="A127" s="69" t="s">
        <v>78</v>
      </c>
      <c r="B127" s="23"/>
      <c r="C127" s="13">
        <v>0</v>
      </c>
      <c r="D127" s="10">
        <v>0</v>
      </c>
      <c r="E127" s="34">
        <f t="shared" si="4"/>
        <v>0</v>
      </c>
      <c r="F127" s="55">
        <v>0</v>
      </c>
      <c r="G127" s="7"/>
    </row>
    <row r="128" spans="1:7" ht="24" customHeight="1" outlineLevel="3" x14ac:dyDescent="0.2">
      <c r="A128" s="69" t="s">
        <v>3</v>
      </c>
      <c r="B128" s="23"/>
      <c r="C128" s="64">
        <v>10868.711929999999</v>
      </c>
      <c r="D128" s="12">
        <v>10868.711929999999</v>
      </c>
      <c r="E128" s="34">
        <f t="shared" si="4"/>
        <v>0</v>
      </c>
      <c r="F128" s="55">
        <f t="shared" si="5"/>
        <v>100</v>
      </c>
      <c r="G128" s="7"/>
    </row>
    <row r="129" spans="1:7" ht="24.75" customHeight="1" outlineLevel="3" x14ac:dyDescent="0.2">
      <c r="A129" s="69" t="s">
        <v>4</v>
      </c>
      <c r="B129" s="23"/>
      <c r="C129" s="9">
        <v>87.650899999999993</v>
      </c>
      <c r="D129" s="12">
        <v>87.650899999999993</v>
      </c>
      <c r="E129" s="34">
        <f t="shared" si="4"/>
        <v>0</v>
      </c>
      <c r="F129" s="55">
        <f t="shared" si="5"/>
        <v>100</v>
      </c>
      <c r="G129" s="7"/>
    </row>
    <row r="130" spans="1:7" ht="110.25" outlineLevel="3" x14ac:dyDescent="0.2">
      <c r="A130" s="69" t="s">
        <v>91</v>
      </c>
      <c r="B130" s="23" t="s">
        <v>89</v>
      </c>
      <c r="C130" s="9">
        <f>C131+C132+C133</f>
        <v>56537.141790000001</v>
      </c>
      <c r="D130" s="9">
        <f>D131+D132+D133</f>
        <v>56529.716260000001</v>
      </c>
      <c r="E130" s="34">
        <f t="shared" si="4"/>
        <v>7.4255300000000002</v>
      </c>
      <c r="F130" s="55">
        <f t="shared" si="5"/>
        <v>100</v>
      </c>
      <c r="G130" s="7"/>
    </row>
    <row r="131" spans="1:7" ht="27" customHeight="1" outlineLevel="3" x14ac:dyDescent="0.2">
      <c r="A131" s="69" t="s">
        <v>78</v>
      </c>
      <c r="B131" s="23"/>
      <c r="C131" s="64">
        <v>24360.538420000001</v>
      </c>
      <c r="D131" s="12">
        <v>24360.538420000001</v>
      </c>
      <c r="E131" s="34">
        <f t="shared" si="4"/>
        <v>0</v>
      </c>
      <c r="F131" s="55">
        <f t="shared" si="5"/>
        <v>100</v>
      </c>
      <c r="G131" s="7"/>
    </row>
    <row r="132" spans="1:7" ht="28.5" customHeight="1" outlineLevel="3" x14ac:dyDescent="0.2">
      <c r="A132" s="69" t="s">
        <v>3</v>
      </c>
      <c r="B132" s="23"/>
      <c r="C132" s="64">
        <v>32176.603370000001</v>
      </c>
      <c r="D132" s="12">
        <v>32169.17784</v>
      </c>
      <c r="E132" s="34">
        <f t="shared" si="4"/>
        <v>7.4255300000000002</v>
      </c>
      <c r="F132" s="55">
        <f t="shared" si="5"/>
        <v>100</v>
      </c>
      <c r="G132" s="7"/>
    </row>
    <row r="133" spans="1:7" ht="21" customHeight="1" outlineLevel="3" x14ac:dyDescent="0.2">
      <c r="A133" s="69" t="s">
        <v>4</v>
      </c>
      <c r="B133" s="23"/>
      <c r="C133" s="9">
        <v>0</v>
      </c>
      <c r="D133" s="12">
        <v>0</v>
      </c>
      <c r="E133" s="34">
        <f t="shared" si="4"/>
        <v>0</v>
      </c>
      <c r="F133" s="55">
        <v>0</v>
      </c>
      <c r="G133" s="7"/>
    </row>
    <row r="134" spans="1:7" ht="129" customHeight="1" outlineLevel="3" x14ac:dyDescent="0.2">
      <c r="A134" s="69" t="s">
        <v>110</v>
      </c>
      <c r="B134" s="23" t="s">
        <v>86</v>
      </c>
      <c r="C134" s="9">
        <f>C135+C136+C137</f>
        <v>0</v>
      </c>
      <c r="D134" s="9">
        <f>D135+D136+D137</f>
        <v>0</v>
      </c>
      <c r="E134" s="34">
        <f t="shared" si="4"/>
        <v>0</v>
      </c>
      <c r="F134" s="55" t="e">
        <f t="shared" si="5"/>
        <v>#DIV/0!</v>
      </c>
      <c r="G134" s="7"/>
    </row>
    <row r="135" spans="1:7" ht="26.25" customHeight="1" outlineLevel="3" x14ac:dyDescent="0.2">
      <c r="A135" s="69" t="s">
        <v>78</v>
      </c>
      <c r="B135" s="23"/>
      <c r="C135" s="9">
        <v>0</v>
      </c>
      <c r="D135" s="12">
        <v>0</v>
      </c>
      <c r="E135" s="34">
        <f t="shared" si="4"/>
        <v>0</v>
      </c>
      <c r="F135" s="55">
        <v>0</v>
      </c>
      <c r="G135" s="7"/>
    </row>
    <row r="136" spans="1:7" ht="23.25" customHeight="1" outlineLevel="3" x14ac:dyDescent="0.2">
      <c r="A136" s="69" t="s">
        <v>3</v>
      </c>
      <c r="B136" s="23"/>
      <c r="C136" s="64">
        <v>0</v>
      </c>
      <c r="D136" s="12">
        <v>0</v>
      </c>
      <c r="E136" s="34">
        <f t="shared" si="4"/>
        <v>0</v>
      </c>
      <c r="F136" s="55">
        <v>0</v>
      </c>
      <c r="G136" s="7"/>
    </row>
    <row r="137" spans="1:7" ht="23.25" customHeight="1" outlineLevel="3" x14ac:dyDescent="0.2">
      <c r="A137" s="69" t="s">
        <v>4</v>
      </c>
      <c r="B137" s="23"/>
      <c r="C137" s="9">
        <v>0</v>
      </c>
      <c r="D137" s="12">
        <v>0</v>
      </c>
      <c r="E137" s="34">
        <f t="shared" si="4"/>
        <v>0</v>
      </c>
      <c r="F137" s="55">
        <v>0</v>
      </c>
      <c r="G137" s="7"/>
    </row>
    <row r="138" spans="1:7" ht="43.5" customHeight="1" outlineLevel="3" x14ac:dyDescent="0.2">
      <c r="A138" s="43" t="s">
        <v>111</v>
      </c>
      <c r="B138" s="24" t="s">
        <v>42</v>
      </c>
      <c r="C138" s="63">
        <f>C139+C140+C141</f>
        <v>26220.222089999999</v>
      </c>
      <c r="D138" s="16">
        <f>D139+D140+D141</f>
        <v>26204.383389999999</v>
      </c>
      <c r="E138" s="33">
        <f t="shared" si="4"/>
        <v>15.838699999999999</v>
      </c>
      <c r="F138" s="54">
        <f t="shared" si="5"/>
        <v>99.9</v>
      </c>
      <c r="G138" s="7"/>
    </row>
    <row r="139" spans="1:7" ht="35.25" customHeight="1" outlineLevel="3" x14ac:dyDescent="0.2">
      <c r="A139" s="70" t="s">
        <v>85</v>
      </c>
      <c r="B139" s="24"/>
      <c r="C139" s="5">
        <f>C143+C147+C151+C155</f>
        <v>0</v>
      </c>
      <c r="D139" s="5">
        <f>D1179</f>
        <v>0</v>
      </c>
      <c r="E139" s="33">
        <f t="shared" si="4"/>
        <v>0</v>
      </c>
      <c r="F139" s="54">
        <v>0</v>
      </c>
      <c r="G139" s="7"/>
    </row>
    <row r="140" spans="1:7" ht="25.5" customHeight="1" outlineLevel="3" x14ac:dyDescent="0.2">
      <c r="A140" s="70" t="s">
        <v>3</v>
      </c>
      <c r="B140" s="24"/>
      <c r="C140" s="5">
        <f>C144+C148+C156+C152</f>
        <v>0</v>
      </c>
      <c r="D140" s="5">
        <f>D144+D148+D156</f>
        <v>0</v>
      </c>
      <c r="E140" s="33">
        <f t="shared" si="4"/>
        <v>0</v>
      </c>
      <c r="F140" s="54">
        <v>0</v>
      </c>
      <c r="G140" s="7"/>
    </row>
    <row r="141" spans="1:7" ht="29.25" customHeight="1" outlineLevel="3" x14ac:dyDescent="0.2">
      <c r="A141" s="70" t="s">
        <v>4</v>
      </c>
      <c r="B141" s="24"/>
      <c r="C141" s="14">
        <f>C145+C149+C153+C157</f>
        <v>26220.222089999999</v>
      </c>
      <c r="D141" s="14">
        <f>D145+D149+D153+D157</f>
        <v>26204.383389999999</v>
      </c>
      <c r="E141" s="33">
        <f t="shared" si="4"/>
        <v>15.838699999999999</v>
      </c>
      <c r="F141" s="54">
        <f t="shared" si="5"/>
        <v>99.9</v>
      </c>
      <c r="G141" s="7"/>
    </row>
    <row r="142" spans="1:7" ht="96" customHeight="1" outlineLevel="3" x14ac:dyDescent="0.2">
      <c r="A142" s="71" t="s">
        <v>1</v>
      </c>
      <c r="B142" s="23" t="s">
        <v>67</v>
      </c>
      <c r="C142" s="9">
        <f>C143+C144+C145</f>
        <v>172.785</v>
      </c>
      <c r="D142" s="12">
        <f>D143+D144+D145</f>
        <v>172.785</v>
      </c>
      <c r="E142" s="34">
        <f t="shared" si="4"/>
        <v>0</v>
      </c>
      <c r="F142" s="55">
        <f t="shared" si="5"/>
        <v>100</v>
      </c>
      <c r="G142" s="7"/>
    </row>
    <row r="143" spans="1:7" ht="24" customHeight="1" outlineLevel="3" x14ac:dyDescent="0.2">
      <c r="A143" s="69" t="s">
        <v>78</v>
      </c>
      <c r="B143" s="23"/>
      <c r="C143" s="13" t="s">
        <v>12</v>
      </c>
      <c r="D143" s="10">
        <v>0</v>
      </c>
      <c r="E143" s="34">
        <f t="shared" si="4"/>
        <v>0</v>
      </c>
      <c r="F143" s="55">
        <v>0</v>
      </c>
      <c r="G143" s="7"/>
    </row>
    <row r="144" spans="1:7" ht="24" customHeight="1" outlineLevel="3" x14ac:dyDescent="0.2">
      <c r="A144" s="69" t="s">
        <v>3</v>
      </c>
      <c r="B144" s="23"/>
      <c r="C144" s="13" t="s">
        <v>12</v>
      </c>
      <c r="D144" s="10">
        <v>0</v>
      </c>
      <c r="E144" s="34">
        <f t="shared" si="4"/>
        <v>0</v>
      </c>
      <c r="F144" s="55">
        <v>0</v>
      </c>
      <c r="G144" s="7"/>
    </row>
    <row r="145" spans="1:7" ht="26.25" customHeight="1" outlineLevel="3" x14ac:dyDescent="0.2">
      <c r="A145" s="69" t="s">
        <v>4</v>
      </c>
      <c r="B145" s="23"/>
      <c r="C145" s="9">
        <v>172.785</v>
      </c>
      <c r="D145" s="12">
        <v>172.785</v>
      </c>
      <c r="E145" s="34">
        <f t="shared" si="4"/>
        <v>0</v>
      </c>
      <c r="F145" s="55">
        <f t="shared" si="5"/>
        <v>100</v>
      </c>
      <c r="G145" s="7"/>
    </row>
    <row r="146" spans="1:7" ht="38.25" customHeight="1" outlineLevel="3" x14ac:dyDescent="0.2">
      <c r="A146" s="71" t="s">
        <v>6</v>
      </c>
      <c r="B146" s="23" t="s">
        <v>68</v>
      </c>
      <c r="C146" s="9">
        <f>C147+C148+C149</f>
        <v>2507.3000000000002</v>
      </c>
      <c r="D146" s="12">
        <f>D147+D148+D149</f>
        <v>2503.91</v>
      </c>
      <c r="E146" s="34">
        <f t="shared" si="4"/>
        <v>3.39</v>
      </c>
      <c r="F146" s="55">
        <f t="shared" si="5"/>
        <v>99.9</v>
      </c>
      <c r="G146" s="7"/>
    </row>
    <row r="147" spans="1:7" ht="22.5" customHeight="1" outlineLevel="3" x14ac:dyDescent="0.2">
      <c r="A147" s="69" t="s">
        <v>78</v>
      </c>
      <c r="B147" s="23"/>
      <c r="C147" s="13">
        <v>0</v>
      </c>
      <c r="D147" s="10">
        <v>0</v>
      </c>
      <c r="E147" s="34">
        <f t="shared" si="4"/>
        <v>0</v>
      </c>
      <c r="F147" s="55">
        <v>0</v>
      </c>
      <c r="G147" s="7"/>
    </row>
    <row r="148" spans="1:7" ht="22.5" customHeight="1" outlineLevel="3" x14ac:dyDescent="0.2">
      <c r="A148" s="69" t="s">
        <v>3</v>
      </c>
      <c r="B148" s="23"/>
      <c r="C148" s="13">
        <v>0</v>
      </c>
      <c r="D148" s="10">
        <v>0</v>
      </c>
      <c r="E148" s="34">
        <f t="shared" si="4"/>
        <v>0</v>
      </c>
      <c r="F148" s="55">
        <v>0</v>
      </c>
      <c r="G148" s="7"/>
    </row>
    <row r="149" spans="1:7" ht="24" customHeight="1" outlineLevel="3" x14ac:dyDescent="0.2">
      <c r="A149" s="69" t="s">
        <v>4</v>
      </c>
      <c r="B149" s="23"/>
      <c r="C149" s="9">
        <v>2507.3000000000002</v>
      </c>
      <c r="D149" s="12">
        <v>2503.91</v>
      </c>
      <c r="E149" s="34">
        <f t="shared" si="4"/>
        <v>3.39</v>
      </c>
      <c r="F149" s="55">
        <f t="shared" si="5"/>
        <v>99.9</v>
      </c>
      <c r="G149" s="7"/>
    </row>
    <row r="150" spans="1:7" ht="48" customHeight="1" outlineLevel="3" x14ac:dyDescent="0.2">
      <c r="A150" s="69" t="s">
        <v>27</v>
      </c>
      <c r="B150" s="23" t="s">
        <v>32</v>
      </c>
      <c r="C150" s="9">
        <f>C151+C152+C153</f>
        <v>4600.6598400000003</v>
      </c>
      <c r="D150" s="12">
        <f>D151+D152+D153</f>
        <v>4598.7578400000002</v>
      </c>
      <c r="E150" s="34">
        <f t="shared" si="4"/>
        <v>1.9019999999999999</v>
      </c>
      <c r="F150" s="55">
        <f t="shared" si="5"/>
        <v>100</v>
      </c>
      <c r="G150" s="7"/>
    </row>
    <row r="151" spans="1:7" ht="22.5" customHeight="1" outlineLevel="3" x14ac:dyDescent="0.2">
      <c r="A151" s="69" t="s">
        <v>8</v>
      </c>
      <c r="B151" s="23"/>
      <c r="C151" s="9">
        <v>0</v>
      </c>
      <c r="D151" s="12">
        <v>0</v>
      </c>
      <c r="E151" s="34">
        <f t="shared" si="4"/>
        <v>0</v>
      </c>
      <c r="F151" s="55">
        <v>0</v>
      </c>
      <c r="G151" s="7"/>
    </row>
    <row r="152" spans="1:7" ht="22.5" customHeight="1" outlineLevel="3" x14ac:dyDescent="0.2">
      <c r="A152" s="69" t="s">
        <v>3</v>
      </c>
      <c r="B152" s="23"/>
      <c r="C152" s="9">
        <v>0</v>
      </c>
      <c r="D152" s="12">
        <v>0</v>
      </c>
      <c r="E152" s="34">
        <f t="shared" si="4"/>
        <v>0</v>
      </c>
      <c r="F152" s="55">
        <v>0</v>
      </c>
      <c r="G152" s="7"/>
    </row>
    <row r="153" spans="1:7" ht="25.5" customHeight="1" outlineLevel="3" x14ac:dyDescent="0.2">
      <c r="A153" s="69" t="s">
        <v>4</v>
      </c>
      <c r="B153" s="23"/>
      <c r="C153" s="9">
        <v>4600.6598400000003</v>
      </c>
      <c r="D153" s="12">
        <v>4598.7578400000002</v>
      </c>
      <c r="E153" s="34">
        <f t="shared" si="4"/>
        <v>1.9019999999999999</v>
      </c>
      <c r="F153" s="55">
        <f t="shared" si="5"/>
        <v>100</v>
      </c>
      <c r="G153" s="7"/>
    </row>
    <row r="154" spans="1:7" ht="37.5" customHeight="1" outlineLevel="3" x14ac:dyDescent="0.2">
      <c r="A154" s="71" t="s">
        <v>28</v>
      </c>
      <c r="B154" s="23" t="s">
        <v>31</v>
      </c>
      <c r="C154" s="9">
        <f>C155+C156+C157</f>
        <v>18939.47725</v>
      </c>
      <c r="D154" s="12">
        <f>D155+D156+D157</f>
        <v>18928.930550000001</v>
      </c>
      <c r="E154" s="34">
        <f t="shared" si="4"/>
        <v>10.5467</v>
      </c>
      <c r="F154" s="55">
        <f t="shared" si="5"/>
        <v>99.9</v>
      </c>
      <c r="G154" s="7"/>
    </row>
    <row r="155" spans="1:7" ht="23.25" customHeight="1" outlineLevel="3" x14ac:dyDescent="0.2">
      <c r="A155" s="69" t="s">
        <v>78</v>
      </c>
      <c r="B155" s="23"/>
      <c r="C155" s="13">
        <v>0</v>
      </c>
      <c r="D155" s="10">
        <v>0</v>
      </c>
      <c r="E155" s="34">
        <f t="shared" ref="E155:E226" si="7">C155-D155</f>
        <v>0</v>
      </c>
      <c r="F155" s="55">
        <v>0</v>
      </c>
      <c r="G155" s="7"/>
    </row>
    <row r="156" spans="1:7" ht="25.5" customHeight="1" outlineLevel="3" x14ac:dyDescent="0.2">
      <c r="A156" s="69" t="s">
        <v>3</v>
      </c>
      <c r="B156" s="23"/>
      <c r="C156" s="13">
        <v>0</v>
      </c>
      <c r="D156" s="10">
        <v>0</v>
      </c>
      <c r="E156" s="34">
        <f t="shared" si="7"/>
        <v>0</v>
      </c>
      <c r="F156" s="55">
        <v>0</v>
      </c>
      <c r="G156" s="7"/>
    </row>
    <row r="157" spans="1:7" ht="27.75" customHeight="1" outlineLevel="3" x14ac:dyDescent="0.2">
      <c r="A157" s="69" t="s">
        <v>4</v>
      </c>
      <c r="B157" s="23"/>
      <c r="C157" s="9">
        <v>18939.47725</v>
      </c>
      <c r="D157" s="12">
        <v>18928.930550000001</v>
      </c>
      <c r="E157" s="34">
        <f t="shared" si="7"/>
        <v>10.5467</v>
      </c>
      <c r="F157" s="55">
        <f t="shared" ref="F157:F225" si="8">D157/C157*100</f>
        <v>99.9</v>
      </c>
      <c r="G157" s="7"/>
    </row>
    <row r="158" spans="1:7" ht="87" customHeight="1" outlineLevel="3" x14ac:dyDescent="0.2">
      <c r="A158" s="43" t="s">
        <v>130</v>
      </c>
      <c r="B158" s="24" t="s">
        <v>30</v>
      </c>
      <c r="C158" s="16">
        <f>C159+C160+C161</f>
        <v>0</v>
      </c>
      <c r="D158" s="16">
        <f>D159+D160+D161</f>
        <v>0</v>
      </c>
      <c r="E158" s="33">
        <f t="shared" si="7"/>
        <v>0</v>
      </c>
      <c r="F158" s="54">
        <v>0</v>
      </c>
      <c r="G158" s="7"/>
    </row>
    <row r="159" spans="1:7" ht="31.5" customHeight="1" outlineLevel="3" x14ac:dyDescent="0.2">
      <c r="A159" s="70" t="s">
        <v>148</v>
      </c>
      <c r="B159" s="24"/>
      <c r="C159" s="5">
        <f>C163</f>
        <v>0</v>
      </c>
      <c r="D159" s="11">
        <v>0</v>
      </c>
      <c r="E159" s="33">
        <f t="shared" si="7"/>
        <v>0</v>
      </c>
      <c r="F159" s="54">
        <v>0</v>
      </c>
      <c r="G159" s="7"/>
    </row>
    <row r="160" spans="1:7" ht="24.75" customHeight="1" outlineLevel="3" x14ac:dyDescent="0.2">
      <c r="A160" s="70" t="s">
        <v>3</v>
      </c>
      <c r="B160" s="24"/>
      <c r="C160" s="5">
        <f>C164</f>
        <v>0</v>
      </c>
      <c r="D160" s="11">
        <v>0</v>
      </c>
      <c r="E160" s="33">
        <f t="shared" si="7"/>
        <v>0</v>
      </c>
      <c r="F160" s="54">
        <v>0</v>
      </c>
      <c r="G160" s="7"/>
    </row>
    <row r="161" spans="1:7" ht="28.5" customHeight="1" outlineLevel="3" x14ac:dyDescent="0.2">
      <c r="A161" s="70" t="s">
        <v>4</v>
      </c>
      <c r="B161" s="24"/>
      <c r="C161" s="15">
        <v>0</v>
      </c>
      <c r="D161" s="15">
        <f>D165</f>
        <v>0</v>
      </c>
      <c r="E161" s="33">
        <f t="shared" si="7"/>
        <v>0</v>
      </c>
      <c r="F161" s="54">
        <v>0</v>
      </c>
      <c r="G161" s="7"/>
    </row>
    <row r="162" spans="1:7" ht="63" customHeight="1" outlineLevel="3" x14ac:dyDescent="0.2">
      <c r="A162" s="69" t="s">
        <v>87</v>
      </c>
      <c r="B162" s="23" t="s">
        <v>29</v>
      </c>
      <c r="C162" s="19">
        <f>C163+C164+C165</f>
        <v>0</v>
      </c>
      <c r="D162" s="19">
        <f>D163+D164+D165</f>
        <v>0</v>
      </c>
      <c r="E162" s="33">
        <f t="shared" si="7"/>
        <v>0</v>
      </c>
      <c r="F162" s="54">
        <v>0</v>
      </c>
      <c r="G162" s="7"/>
    </row>
    <row r="163" spans="1:7" ht="30" customHeight="1" outlineLevel="3" x14ac:dyDescent="0.2">
      <c r="A163" s="69" t="s">
        <v>85</v>
      </c>
      <c r="B163" s="24"/>
      <c r="C163" s="13">
        <v>0</v>
      </c>
      <c r="D163" s="10">
        <v>0</v>
      </c>
      <c r="E163" s="33">
        <f t="shared" si="7"/>
        <v>0</v>
      </c>
      <c r="F163" s="54">
        <v>0</v>
      </c>
      <c r="G163" s="7"/>
    </row>
    <row r="164" spans="1:7" ht="24.75" customHeight="1" outlineLevel="3" x14ac:dyDescent="0.2">
      <c r="A164" s="69" t="s">
        <v>3</v>
      </c>
      <c r="B164" s="24"/>
      <c r="C164" s="13">
        <v>0</v>
      </c>
      <c r="D164" s="10">
        <v>0</v>
      </c>
      <c r="E164" s="33">
        <f t="shared" si="7"/>
        <v>0</v>
      </c>
      <c r="F164" s="54">
        <v>0</v>
      </c>
      <c r="G164" s="7"/>
    </row>
    <row r="165" spans="1:7" ht="30" customHeight="1" outlineLevel="3" x14ac:dyDescent="0.2">
      <c r="A165" s="69" t="s">
        <v>4</v>
      </c>
      <c r="B165" s="24"/>
      <c r="C165" s="9">
        <v>0</v>
      </c>
      <c r="D165" s="12">
        <v>0</v>
      </c>
      <c r="E165" s="33">
        <f t="shared" si="7"/>
        <v>0</v>
      </c>
      <c r="F165" s="54">
        <v>0</v>
      </c>
      <c r="G165" s="7"/>
    </row>
    <row r="166" spans="1:7" ht="72" customHeight="1" outlineLevel="3" x14ac:dyDescent="0.2">
      <c r="A166" s="72" t="s">
        <v>112</v>
      </c>
      <c r="B166" s="24" t="s">
        <v>41</v>
      </c>
      <c r="C166" s="16">
        <f>C167+C168+C169</f>
        <v>105256.09471999999</v>
      </c>
      <c r="D166" s="16">
        <f>D167+D168+D169</f>
        <v>105231.95411000001</v>
      </c>
      <c r="E166" s="33">
        <f t="shared" si="7"/>
        <v>24.140609999999999</v>
      </c>
      <c r="F166" s="54">
        <f t="shared" si="8"/>
        <v>100</v>
      </c>
      <c r="G166" s="7"/>
    </row>
    <row r="167" spans="1:7" ht="29.25" customHeight="1" outlineLevel="3" x14ac:dyDescent="0.2">
      <c r="A167" s="70" t="s">
        <v>85</v>
      </c>
      <c r="B167" s="24"/>
      <c r="C167" s="5">
        <f>C172+C177+C181+C185</f>
        <v>0</v>
      </c>
      <c r="D167" s="14">
        <f>D172+D177+D181+D185</f>
        <v>0</v>
      </c>
      <c r="E167" s="33">
        <f t="shared" si="7"/>
        <v>0</v>
      </c>
      <c r="F167" s="54">
        <v>0</v>
      </c>
      <c r="G167" s="7"/>
    </row>
    <row r="168" spans="1:7" ht="25.5" customHeight="1" outlineLevel="3" x14ac:dyDescent="0.2">
      <c r="A168" s="70" t="s">
        <v>3</v>
      </c>
      <c r="B168" s="24"/>
      <c r="C168" s="65">
        <f>C173++C178+C182+C186</f>
        <v>13363.730799999999</v>
      </c>
      <c r="D168" s="65">
        <f>D173++D178+D182+D186</f>
        <v>13363.730799999999</v>
      </c>
      <c r="E168" s="33">
        <f t="shared" si="7"/>
        <v>0</v>
      </c>
      <c r="F168" s="54">
        <f t="shared" si="8"/>
        <v>100</v>
      </c>
      <c r="G168" s="7"/>
    </row>
    <row r="169" spans="1:7" ht="27" customHeight="1" outlineLevel="3" x14ac:dyDescent="0.2">
      <c r="A169" s="70" t="s">
        <v>4</v>
      </c>
      <c r="B169" s="24"/>
      <c r="C169" s="14">
        <f>C174+C179+C183+C187</f>
        <v>91892.363920000003</v>
      </c>
      <c r="D169" s="14">
        <f>D174+D179+D183+D187</f>
        <v>91868.223310000001</v>
      </c>
      <c r="E169" s="33">
        <f t="shared" si="7"/>
        <v>24.140609999999999</v>
      </c>
      <c r="F169" s="54">
        <f t="shared" si="8"/>
        <v>100</v>
      </c>
      <c r="G169" s="7"/>
    </row>
    <row r="170" spans="1:7" ht="66" customHeight="1" outlineLevel="3" x14ac:dyDescent="0.2">
      <c r="A170" s="71" t="s">
        <v>2</v>
      </c>
      <c r="B170" s="23" t="s">
        <v>69</v>
      </c>
      <c r="C170" s="9">
        <f>C171</f>
        <v>4899.9221900000002</v>
      </c>
      <c r="D170" s="9">
        <f>D171</f>
        <v>4899.9221900000002</v>
      </c>
      <c r="E170" s="34">
        <f t="shared" si="7"/>
        <v>0</v>
      </c>
      <c r="F170" s="55">
        <f t="shared" si="8"/>
        <v>100</v>
      </c>
      <c r="G170" s="7"/>
    </row>
    <row r="171" spans="1:7" ht="36" customHeight="1" outlineLevel="3" x14ac:dyDescent="0.2">
      <c r="A171" s="71" t="s">
        <v>131</v>
      </c>
      <c r="B171" s="23" t="s">
        <v>132</v>
      </c>
      <c r="C171" s="9">
        <f>C172+C173+C174</f>
        <v>4899.9221900000002</v>
      </c>
      <c r="D171" s="9">
        <f>D172+D173+D174</f>
        <v>4899.9221900000002</v>
      </c>
      <c r="E171" s="34">
        <f t="shared" si="7"/>
        <v>0</v>
      </c>
      <c r="F171" s="55">
        <v>100</v>
      </c>
      <c r="G171" s="7"/>
    </row>
    <row r="172" spans="1:7" ht="24.75" customHeight="1" outlineLevel="3" x14ac:dyDescent="0.2">
      <c r="A172" s="69" t="s">
        <v>78</v>
      </c>
      <c r="B172" s="23"/>
      <c r="C172" s="9">
        <v>0</v>
      </c>
      <c r="D172" s="12">
        <v>0</v>
      </c>
      <c r="E172" s="34">
        <f t="shared" si="7"/>
        <v>0</v>
      </c>
      <c r="F172" s="55">
        <v>0</v>
      </c>
      <c r="G172" s="7"/>
    </row>
    <row r="173" spans="1:7" ht="29.25" customHeight="1" outlineLevel="3" x14ac:dyDescent="0.2">
      <c r="A173" s="69" t="s">
        <v>3</v>
      </c>
      <c r="B173" s="23"/>
      <c r="C173" s="64">
        <v>3415.0340999999999</v>
      </c>
      <c r="D173" s="12">
        <v>3415.0340999999999</v>
      </c>
      <c r="E173" s="34">
        <f t="shared" si="7"/>
        <v>0</v>
      </c>
      <c r="F173" s="55">
        <v>0</v>
      </c>
      <c r="G173" s="7"/>
    </row>
    <row r="174" spans="1:7" ht="27" customHeight="1" outlineLevel="3" x14ac:dyDescent="0.2">
      <c r="A174" s="69" t="s">
        <v>4</v>
      </c>
      <c r="B174" s="23"/>
      <c r="C174" s="9">
        <v>1484.8880899999999</v>
      </c>
      <c r="D174" s="12">
        <v>1484.8880899999999</v>
      </c>
      <c r="E174" s="34">
        <f t="shared" si="7"/>
        <v>0</v>
      </c>
      <c r="F174" s="55">
        <f t="shared" si="8"/>
        <v>100</v>
      </c>
      <c r="G174" s="7"/>
    </row>
    <row r="175" spans="1:7" ht="62.25" customHeight="1" outlineLevel="3" x14ac:dyDescent="0.2">
      <c r="A175" s="69" t="s">
        <v>25</v>
      </c>
      <c r="B175" s="23" t="s">
        <v>70</v>
      </c>
      <c r="C175" s="12">
        <f>C176</f>
        <v>0</v>
      </c>
      <c r="D175" s="12">
        <f>D176</f>
        <v>0</v>
      </c>
      <c r="E175" s="34">
        <f t="shared" si="7"/>
        <v>0</v>
      </c>
      <c r="F175" s="54">
        <v>0</v>
      </c>
      <c r="G175" s="7"/>
    </row>
    <row r="176" spans="1:7" ht="37.5" customHeight="1" outlineLevel="3" x14ac:dyDescent="0.2">
      <c r="A176" s="69" t="s">
        <v>131</v>
      </c>
      <c r="B176" s="23" t="s">
        <v>133</v>
      </c>
      <c r="C176" s="12">
        <f>C177+C178+C179</f>
        <v>0</v>
      </c>
      <c r="D176" s="12">
        <f>D177+D178+D179</f>
        <v>0</v>
      </c>
      <c r="E176" s="34">
        <f t="shared" si="7"/>
        <v>0</v>
      </c>
      <c r="F176" s="54">
        <v>0</v>
      </c>
      <c r="G176" s="7"/>
    </row>
    <row r="177" spans="1:7" ht="33" customHeight="1" outlineLevel="3" x14ac:dyDescent="0.2">
      <c r="A177" s="69" t="s">
        <v>78</v>
      </c>
      <c r="B177" s="23"/>
      <c r="C177" s="9">
        <v>0</v>
      </c>
      <c r="D177" s="12"/>
      <c r="E177" s="34">
        <f t="shared" si="7"/>
        <v>0</v>
      </c>
      <c r="F177" s="54">
        <v>0</v>
      </c>
      <c r="G177" s="7"/>
    </row>
    <row r="178" spans="1:7" ht="25.5" customHeight="1" outlineLevel="3" x14ac:dyDescent="0.2">
      <c r="A178" s="69" t="s">
        <v>3</v>
      </c>
      <c r="B178" s="23"/>
      <c r="C178" s="9">
        <v>0</v>
      </c>
      <c r="D178" s="12"/>
      <c r="E178" s="34">
        <f t="shared" si="7"/>
        <v>0</v>
      </c>
      <c r="F178" s="54">
        <v>0</v>
      </c>
      <c r="G178" s="7"/>
    </row>
    <row r="179" spans="1:7" ht="27.75" customHeight="1" outlineLevel="3" x14ac:dyDescent="0.2">
      <c r="A179" s="69" t="s">
        <v>4</v>
      </c>
      <c r="B179" s="23"/>
      <c r="C179" s="9">
        <v>0</v>
      </c>
      <c r="D179" s="12"/>
      <c r="E179" s="34">
        <f t="shared" si="7"/>
        <v>0</v>
      </c>
      <c r="F179" s="54">
        <v>0</v>
      </c>
      <c r="G179" s="7"/>
    </row>
    <row r="180" spans="1:7" ht="86.25" customHeight="1" outlineLevel="3" x14ac:dyDescent="0.2">
      <c r="A180" s="69" t="s">
        <v>22</v>
      </c>
      <c r="B180" s="23" t="s">
        <v>71</v>
      </c>
      <c r="C180" s="20">
        <f>C181+C182+C183</f>
        <v>17.5</v>
      </c>
      <c r="D180" s="20">
        <f>D181+D182+D183</f>
        <v>17.5</v>
      </c>
      <c r="E180" s="34">
        <f t="shared" si="7"/>
        <v>0</v>
      </c>
      <c r="F180" s="55">
        <f t="shared" si="8"/>
        <v>100</v>
      </c>
      <c r="G180" s="7"/>
    </row>
    <row r="181" spans="1:7" ht="22.5" customHeight="1" outlineLevel="3" x14ac:dyDescent="0.2">
      <c r="A181" s="69" t="s">
        <v>78</v>
      </c>
      <c r="B181" s="23"/>
      <c r="C181" s="9">
        <v>0</v>
      </c>
      <c r="D181" s="12">
        <v>0</v>
      </c>
      <c r="E181" s="34">
        <f t="shared" si="7"/>
        <v>0</v>
      </c>
      <c r="F181" s="55">
        <v>0</v>
      </c>
      <c r="G181" s="7"/>
    </row>
    <row r="182" spans="1:7" ht="25.5" customHeight="1" outlineLevel="3" x14ac:dyDescent="0.2">
      <c r="A182" s="69" t="s">
        <v>3</v>
      </c>
      <c r="B182" s="23"/>
      <c r="C182" s="9">
        <v>0</v>
      </c>
      <c r="D182" s="12">
        <v>0</v>
      </c>
      <c r="E182" s="34">
        <f t="shared" si="7"/>
        <v>0</v>
      </c>
      <c r="F182" s="55">
        <v>0</v>
      </c>
      <c r="G182" s="7"/>
    </row>
    <row r="183" spans="1:7" ht="27.75" customHeight="1" outlineLevel="3" x14ac:dyDescent="0.2">
      <c r="A183" s="69" t="s">
        <v>4</v>
      </c>
      <c r="B183" s="23"/>
      <c r="C183" s="9">
        <v>17.5</v>
      </c>
      <c r="D183" s="12">
        <v>17.5</v>
      </c>
      <c r="E183" s="34">
        <f t="shared" si="7"/>
        <v>0</v>
      </c>
      <c r="F183" s="55">
        <f t="shared" si="8"/>
        <v>100</v>
      </c>
      <c r="G183" s="7"/>
    </row>
    <row r="184" spans="1:7" ht="74.25" customHeight="1" outlineLevel="3" x14ac:dyDescent="0.25">
      <c r="A184" s="41" t="s">
        <v>113</v>
      </c>
      <c r="B184" s="23" t="s">
        <v>72</v>
      </c>
      <c r="C184" s="9">
        <f>C185+C186+C187</f>
        <v>100338.67253</v>
      </c>
      <c r="D184" s="12">
        <f>D185+D186+D187</f>
        <v>100314.53191999999</v>
      </c>
      <c r="E184" s="34">
        <f t="shared" si="7"/>
        <v>24.140609999999999</v>
      </c>
      <c r="F184" s="55">
        <f t="shared" si="8"/>
        <v>100</v>
      </c>
      <c r="G184" s="7"/>
    </row>
    <row r="185" spans="1:7" ht="27.75" customHeight="1" outlineLevel="3" x14ac:dyDescent="0.2">
      <c r="A185" s="69" t="s">
        <v>78</v>
      </c>
      <c r="B185" s="23"/>
      <c r="C185" s="13">
        <v>0</v>
      </c>
      <c r="D185" s="10">
        <v>0</v>
      </c>
      <c r="E185" s="34">
        <f t="shared" si="7"/>
        <v>0</v>
      </c>
      <c r="F185" s="55">
        <v>0</v>
      </c>
      <c r="G185" s="7"/>
    </row>
    <row r="186" spans="1:7" ht="30" customHeight="1" outlineLevel="3" x14ac:dyDescent="0.2">
      <c r="A186" s="69" t="s">
        <v>3</v>
      </c>
      <c r="B186" s="23"/>
      <c r="C186" s="64">
        <v>9948.6967000000004</v>
      </c>
      <c r="D186" s="12">
        <v>9948.6967000000004</v>
      </c>
      <c r="E186" s="34">
        <f t="shared" si="7"/>
        <v>0</v>
      </c>
      <c r="F186" s="55">
        <v>0</v>
      </c>
      <c r="G186" s="7"/>
    </row>
    <row r="187" spans="1:7" ht="32.25" customHeight="1" outlineLevel="3" x14ac:dyDescent="0.2">
      <c r="A187" s="69" t="s">
        <v>4</v>
      </c>
      <c r="B187" s="23"/>
      <c r="C187" s="9">
        <v>90389.975829999996</v>
      </c>
      <c r="D187" s="12">
        <v>90365.835219999994</v>
      </c>
      <c r="E187" s="34">
        <f t="shared" si="7"/>
        <v>24.140609999999999</v>
      </c>
      <c r="F187" s="55">
        <f t="shared" si="8"/>
        <v>100</v>
      </c>
      <c r="G187" s="7"/>
    </row>
    <row r="188" spans="1:7" ht="32.25" customHeight="1" outlineLevel="3" x14ac:dyDescent="0.2">
      <c r="A188" s="69" t="s">
        <v>152</v>
      </c>
      <c r="B188" s="23" t="s">
        <v>151</v>
      </c>
      <c r="C188" s="64">
        <f>C189+C190+C191</f>
        <v>10256.388349999999</v>
      </c>
      <c r="D188" s="9">
        <f>D189+D190+D191</f>
        <v>10256.388349999999</v>
      </c>
      <c r="E188" s="34">
        <f t="shared" si="7"/>
        <v>0</v>
      </c>
      <c r="F188" s="55">
        <f t="shared" si="8"/>
        <v>100</v>
      </c>
      <c r="G188" s="7"/>
    </row>
    <row r="189" spans="1:7" ht="32.25" customHeight="1" outlineLevel="3" x14ac:dyDescent="0.2">
      <c r="A189" s="69" t="s">
        <v>78</v>
      </c>
      <c r="B189" s="23"/>
      <c r="C189" s="9">
        <v>0</v>
      </c>
      <c r="D189" s="12">
        <v>0</v>
      </c>
      <c r="E189" s="34">
        <f t="shared" si="7"/>
        <v>0</v>
      </c>
      <c r="F189" s="55">
        <v>0</v>
      </c>
      <c r="G189" s="7"/>
    </row>
    <row r="190" spans="1:7" ht="32.25" customHeight="1" outlineLevel="3" x14ac:dyDescent="0.2">
      <c r="A190" s="69" t="s">
        <v>3</v>
      </c>
      <c r="B190" s="23"/>
      <c r="C190" s="9">
        <v>9948.6967000000004</v>
      </c>
      <c r="D190" s="12">
        <v>9948.6967000000004</v>
      </c>
      <c r="E190" s="34">
        <f t="shared" si="7"/>
        <v>0</v>
      </c>
      <c r="F190" s="55">
        <f t="shared" si="8"/>
        <v>100</v>
      </c>
      <c r="G190" s="7"/>
    </row>
    <row r="191" spans="1:7" ht="32.25" customHeight="1" outlineLevel="3" x14ac:dyDescent="0.2">
      <c r="A191" s="69" t="s">
        <v>4</v>
      </c>
      <c r="B191" s="23"/>
      <c r="C191" s="9">
        <v>307.69164999999998</v>
      </c>
      <c r="D191" s="12">
        <v>307.69164999999998</v>
      </c>
      <c r="E191" s="34">
        <f t="shared" si="7"/>
        <v>0</v>
      </c>
      <c r="F191" s="55">
        <f t="shared" si="8"/>
        <v>100</v>
      </c>
      <c r="G191" s="7"/>
    </row>
    <row r="192" spans="1:7" ht="83.25" customHeight="1" outlineLevel="3" x14ac:dyDescent="0.2">
      <c r="A192" s="72" t="s">
        <v>114</v>
      </c>
      <c r="B192" s="24" t="s">
        <v>40</v>
      </c>
      <c r="C192" s="63">
        <f>C193+C194+C195</f>
        <v>37391.022449999997</v>
      </c>
      <c r="D192" s="16">
        <f>D193+D194+D195</f>
        <v>36205.424449999999</v>
      </c>
      <c r="E192" s="33">
        <f t="shared" si="7"/>
        <v>1185.598</v>
      </c>
      <c r="F192" s="54">
        <f t="shared" si="8"/>
        <v>96.8</v>
      </c>
      <c r="G192" s="7"/>
    </row>
    <row r="193" spans="1:7" ht="30.75" customHeight="1" outlineLevel="3" x14ac:dyDescent="0.2">
      <c r="A193" s="70" t="s">
        <v>85</v>
      </c>
      <c r="B193" s="24"/>
      <c r="C193" s="5">
        <v>0</v>
      </c>
      <c r="D193" s="11">
        <v>0</v>
      </c>
      <c r="E193" s="33">
        <f t="shared" si="7"/>
        <v>0</v>
      </c>
      <c r="F193" s="54">
        <v>0</v>
      </c>
      <c r="G193" s="7"/>
    </row>
    <row r="194" spans="1:7" ht="14.25" customHeight="1" outlineLevel="3" x14ac:dyDescent="0.2">
      <c r="A194" s="70" t="s">
        <v>3</v>
      </c>
      <c r="B194" s="24"/>
      <c r="C194" s="5">
        <v>0</v>
      </c>
      <c r="D194" s="11">
        <v>0</v>
      </c>
      <c r="E194" s="33">
        <f t="shared" si="7"/>
        <v>0</v>
      </c>
      <c r="F194" s="54">
        <v>0</v>
      </c>
      <c r="G194" s="7"/>
    </row>
    <row r="195" spans="1:7" ht="30.75" customHeight="1" outlineLevel="3" x14ac:dyDescent="0.2">
      <c r="A195" s="70" t="s">
        <v>4</v>
      </c>
      <c r="B195" s="24"/>
      <c r="C195" s="14">
        <v>37391.022449999997</v>
      </c>
      <c r="D195" s="15">
        <v>36205.424449999999</v>
      </c>
      <c r="E195" s="33">
        <f t="shared" si="7"/>
        <v>1185.598</v>
      </c>
      <c r="F195" s="54">
        <f t="shared" si="8"/>
        <v>96.8</v>
      </c>
      <c r="G195" s="7"/>
    </row>
    <row r="196" spans="1:7" ht="48.75" customHeight="1" outlineLevel="3" x14ac:dyDescent="0.2">
      <c r="A196" s="72" t="s">
        <v>115</v>
      </c>
      <c r="B196" s="24" t="s">
        <v>39</v>
      </c>
      <c r="C196" s="63">
        <f>C197+C198+C199</f>
        <v>7247.6076899999998</v>
      </c>
      <c r="D196" s="16">
        <f>D197+D198+D199</f>
        <v>7245.1297699999996</v>
      </c>
      <c r="E196" s="33">
        <f t="shared" si="7"/>
        <v>2.4779200000000001</v>
      </c>
      <c r="F196" s="54">
        <f t="shared" si="8"/>
        <v>100</v>
      </c>
      <c r="G196" s="7"/>
    </row>
    <row r="197" spans="1:7" ht="35.25" customHeight="1" outlineLevel="3" x14ac:dyDescent="0.25">
      <c r="A197" s="40" t="s">
        <v>13</v>
      </c>
      <c r="B197" s="24"/>
      <c r="C197" s="5">
        <v>0</v>
      </c>
      <c r="D197" s="11">
        <v>0</v>
      </c>
      <c r="E197" s="33">
        <f t="shared" si="7"/>
        <v>0</v>
      </c>
      <c r="F197" s="54">
        <v>0</v>
      </c>
      <c r="G197" s="7"/>
    </row>
    <row r="198" spans="1:7" ht="23.25" customHeight="1" outlineLevel="3" x14ac:dyDescent="0.25">
      <c r="A198" s="40" t="s">
        <v>3</v>
      </c>
      <c r="B198" s="24"/>
      <c r="C198" s="14">
        <v>0</v>
      </c>
      <c r="D198" s="15">
        <v>0</v>
      </c>
      <c r="E198" s="33">
        <f t="shared" si="7"/>
        <v>0</v>
      </c>
      <c r="F198" s="54">
        <v>0</v>
      </c>
      <c r="G198" s="7"/>
    </row>
    <row r="199" spans="1:7" ht="30" customHeight="1" outlineLevel="3" x14ac:dyDescent="0.25">
      <c r="A199" s="40" t="s">
        <v>4</v>
      </c>
      <c r="B199" s="24"/>
      <c r="C199" s="14">
        <v>7247.6076899999998</v>
      </c>
      <c r="D199" s="15">
        <v>7245.1297699999996</v>
      </c>
      <c r="E199" s="33">
        <f t="shared" si="7"/>
        <v>2.4779200000000001</v>
      </c>
      <c r="F199" s="54">
        <f t="shared" si="8"/>
        <v>100</v>
      </c>
      <c r="G199" s="7"/>
    </row>
    <row r="200" spans="1:7" ht="70.5" customHeight="1" outlineLevel="3" x14ac:dyDescent="0.2">
      <c r="A200" s="72" t="s">
        <v>116</v>
      </c>
      <c r="B200" s="24" t="s">
        <v>38</v>
      </c>
      <c r="C200" s="63">
        <f>C201+C203+C204+C202</f>
        <v>75539.035619999995</v>
      </c>
      <c r="D200" s="16">
        <f>D201+D203+D204+D202</f>
        <v>75539.035619999995</v>
      </c>
      <c r="E200" s="33">
        <f t="shared" si="7"/>
        <v>0</v>
      </c>
      <c r="F200" s="54">
        <f t="shared" si="8"/>
        <v>100</v>
      </c>
      <c r="G200" s="7"/>
    </row>
    <row r="201" spans="1:7" ht="30.75" customHeight="1" outlineLevel="3" x14ac:dyDescent="0.2">
      <c r="A201" s="70" t="s">
        <v>85</v>
      </c>
      <c r="B201" s="24"/>
      <c r="C201" s="5">
        <f>C206+C211+C215+C219</f>
        <v>0</v>
      </c>
      <c r="D201" s="5">
        <f>D206+D211+D215+D219</f>
        <v>0</v>
      </c>
      <c r="E201" s="33">
        <f t="shared" si="7"/>
        <v>0</v>
      </c>
      <c r="F201" s="54">
        <v>0</v>
      </c>
      <c r="G201" s="7"/>
    </row>
    <row r="202" spans="1:7" ht="22.5" customHeight="1" outlineLevel="3" x14ac:dyDescent="0.2">
      <c r="A202" s="70" t="s">
        <v>159</v>
      </c>
      <c r="B202" s="24"/>
      <c r="C202" s="14">
        <f>C207</f>
        <v>0</v>
      </c>
      <c r="D202" s="14">
        <f>D207</f>
        <v>0</v>
      </c>
      <c r="E202" s="33">
        <v>0</v>
      </c>
      <c r="F202" s="54">
        <v>0</v>
      </c>
      <c r="G202" s="7"/>
    </row>
    <row r="203" spans="1:7" ht="27.75" customHeight="1" outlineLevel="3" x14ac:dyDescent="0.2">
      <c r="A203" s="70" t="s">
        <v>3</v>
      </c>
      <c r="B203" s="24"/>
      <c r="C203" s="65">
        <f>C208+C212+C216</f>
        <v>65000</v>
      </c>
      <c r="D203" s="14">
        <f>D208+D212+D216+D220</f>
        <v>65000</v>
      </c>
      <c r="E203" s="33">
        <f t="shared" si="7"/>
        <v>0</v>
      </c>
      <c r="F203" s="54">
        <v>0</v>
      </c>
      <c r="G203" s="7"/>
    </row>
    <row r="204" spans="1:7" ht="30" customHeight="1" outlineLevel="3" x14ac:dyDescent="0.2">
      <c r="A204" s="70" t="s">
        <v>4</v>
      </c>
      <c r="B204" s="24"/>
      <c r="C204" s="14">
        <f>C209+C213+C217</f>
        <v>10539.035620000001</v>
      </c>
      <c r="D204" s="14">
        <f>D209+D213+D217</f>
        <v>10539.035620000001</v>
      </c>
      <c r="E204" s="33">
        <f t="shared" si="7"/>
        <v>0</v>
      </c>
      <c r="F204" s="54">
        <f t="shared" si="8"/>
        <v>100</v>
      </c>
      <c r="G204" s="7"/>
    </row>
    <row r="205" spans="1:7" ht="60.75" customHeight="1" outlineLevel="3" x14ac:dyDescent="0.2">
      <c r="A205" s="71" t="s">
        <v>92</v>
      </c>
      <c r="B205" s="23" t="s">
        <v>73</v>
      </c>
      <c r="C205" s="9">
        <f>C206+C208+C209+C207</f>
        <v>56822.282469999998</v>
      </c>
      <c r="D205" s="12">
        <f>D206+D208+D209+D207</f>
        <v>56822.282469999998</v>
      </c>
      <c r="E205" s="34">
        <f t="shared" si="7"/>
        <v>0</v>
      </c>
      <c r="F205" s="55">
        <f t="shared" si="8"/>
        <v>100</v>
      </c>
      <c r="G205" s="7"/>
    </row>
    <row r="206" spans="1:7" ht="24.75" customHeight="1" outlineLevel="3" x14ac:dyDescent="0.2">
      <c r="A206" s="69" t="s">
        <v>78</v>
      </c>
      <c r="B206" s="23"/>
      <c r="C206" s="9">
        <v>0</v>
      </c>
      <c r="D206" s="10">
        <v>0</v>
      </c>
      <c r="E206" s="34">
        <f t="shared" si="7"/>
        <v>0</v>
      </c>
      <c r="F206" s="55">
        <v>0</v>
      </c>
      <c r="G206" s="7"/>
    </row>
    <row r="207" spans="1:7" ht="21" customHeight="1" outlineLevel="3" x14ac:dyDescent="0.2">
      <c r="A207" s="69" t="s">
        <v>11</v>
      </c>
      <c r="B207" s="23"/>
      <c r="C207" s="9">
        <v>0</v>
      </c>
      <c r="D207" s="12">
        <v>0</v>
      </c>
      <c r="E207" s="34">
        <f t="shared" si="7"/>
        <v>0</v>
      </c>
      <c r="F207" s="55">
        <v>0</v>
      </c>
      <c r="G207" s="7"/>
    </row>
    <row r="208" spans="1:7" ht="24" customHeight="1" outlineLevel="3" x14ac:dyDescent="0.2">
      <c r="A208" s="69" t="s">
        <v>3</v>
      </c>
      <c r="B208" s="23"/>
      <c r="C208" s="64">
        <v>50000</v>
      </c>
      <c r="D208" s="12">
        <v>50000</v>
      </c>
      <c r="E208" s="34">
        <f t="shared" si="7"/>
        <v>0</v>
      </c>
      <c r="F208" s="55">
        <v>0</v>
      </c>
      <c r="G208" s="7"/>
    </row>
    <row r="209" spans="1:7" ht="24.75" customHeight="1" outlineLevel="3" x14ac:dyDescent="0.2">
      <c r="A209" s="69" t="s">
        <v>4</v>
      </c>
      <c r="B209" s="23"/>
      <c r="C209" s="9">
        <v>6822.2824700000001</v>
      </c>
      <c r="D209" s="12">
        <v>6822.2824700000001</v>
      </c>
      <c r="E209" s="34">
        <f t="shared" si="7"/>
        <v>0</v>
      </c>
      <c r="F209" s="55">
        <f t="shared" si="8"/>
        <v>100</v>
      </c>
      <c r="G209" s="7"/>
    </row>
    <row r="210" spans="1:7" ht="86.25" customHeight="1" outlineLevel="3" x14ac:dyDescent="0.25">
      <c r="A210" s="41" t="s">
        <v>23</v>
      </c>
      <c r="B210" s="23" t="s">
        <v>74</v>
      </c>
      <c r="C210" s="9">
        <f>C211+C212+C213</f>
        <v>15463.917530000001</v>
      </c>
      <c r="D210" s="12">
        <f>D211+D212+D213</f>
        <v>15463.917530000001</v>
      </c>
      <c r="E210" s="34">
        <f t="shared" si="7"/>
        <v>0</v>
      </c>
      <c r="F210" s="55">
        <f t="shared" si="8"/>
        <v>100</v>
      </c>
      <c r="G210" s="7"/>
    </row>
    <row r="211" spans="1:7" ht="25.5" customHeight="1" outlineLevel="3" x14ac:dyDescent="0.2">
      <c r="A211" s="69" t="s">
        <v>8</v>
      </c>
      <c r="B211" s="23"/>
      <c r="C211" s="9">
        <v>0</v>
      </c>
      <c r="D211" s="12">
        <v>0</v>
      </c>
      <c r="E211" s="34">
        <f t="shared" si="7"/>
        <v>0</v>
      </c>
      <c r="F211" s="55">
        <v>0</v>
      </c>
      <c r="G211" s="7"/>
    </row>
    <row r="212" spans="1:7" ht="27" customHeight="1" outlineLevel="3" x14ac:dyDescent="0.2">
      <c r="A212" s="69" t="s">
        <v>3</v>
      </c>
      <c r="B212" s="23"/>
      <c r="C212" s="64">
        <v>15000</v>
      </c>
      <c r="D212" s="12">
        <v>15000</v>
      </c>
      <c r="E212" s="34">
        <f t="shared" si="7"/>
        <v>0</v>
      </c>
      <c r="F212" s="55">
        <v>0</v>
      </c>
      <c r="G212" s="7"/>
    </row>
    <row r="213" spans="1:7" ht="25.5" customHeight="1" outlineLevel="3" x14ac:dyDescent="0.2">
      <c r="A213" s="69" t="s">
        <v>4</v>
      </c>
      <c r="B213" s="23"/>
      <c r="C213" s="9">
        <v>463.91753</v>
      </c>
      <c r="D213" s="12">
        <v>463.91753</v>
      </c>
      <c r="E213" s="34">
        <f t="shared" si="7"/>
        <v>0</v>
      </c>
      <c r="F213" s="55">
        <f t="shared" si="8"/>
        <v>100</v>
      </c>
      <c r="G213" s="7"/>
    </row>
    <row r="214" spans="1:7" ht="73.5" customHeight="1" outlineLevel="3" x14ac:dyDescent="0.25">
      <c r="A214" s="41" t="s">
        <v>24</v>
      </c>
      <c r="B214" s="23" t="s">
        <v>80</v>
      </c>
      <c r="C214" s="9">
        <f>C215+C216+C217</f>
        <v>3252.8356199999998</v>
      </c>
      <c r="D214" s="9">
        <f>D215+D216+D217</f>
        <v>3252.8356199999998</v>
      </c>
      <c r="E214" s="34">
        <f t="shared" si="7"/>
        <v>0</v>
      </c>
      <c r="F214" s="55">
        <f t="shared" si="8"/>
        <v>100</v>
      </c>
      <c r="G214" s="7"/>
    </row>
    <row r="215" spans="1:7" ht="26.25" customHeight="1" outlineLevel="3" x14ac:dyDescent="0.2">
      <c r="A215" s="69" t="s">
        <v>78</v>
      </c>
      <c r="B215" s="23"/>
      <c r="C215" s="9">
        <v>0</v>
      </c>
      <c r="D215" s="12">
        <v>0</v>
      </c>
      <c r="E215" s="34">
        <f t="shared" si="7"/>
        <v>0</v>
      </c>
      <c r="F215" s="55">
        <v>0</v>
      </c>
      <c r="G215" s="7"/>
    </row>
    <row r="216" spans="1:7" ht="27" customHeight="1" outlineLevel="3" x14ac:dyDescent="0.2">
      <c r="A216" s="69" t="s">
        <v>3</v>
      </c>
      <c r="B216" s="23"/>
      <c r="C216" s="9">
        <v>0</v>
      </c>
      <c r="D216" s="12">
        <v>0</v>
      </c>
      <c r="E216" s="34">
        <f t="shared" si="7"/>
        <v>0</v>
      </c>
      <c r="F216" s="55">
        <v>0</v>
      </c>
      <c r="G216" s="7"/>
    </row>
    <row r="217" spans="1:7" ht="27" customHeight="1" outlineLevel="3" x14ac:dyDescent="0.2">
      <c r="A217" s="69" t="s">
        <v>4</v>
      </c>
      <c r="B217" s="23"/>
      <c r="C217" s="9">
        <v>3252.8356199999998</v>
      </c>
      <c r="D217" s="12">
        <v>3252.8356199999998</v>
      </c>
      <c r="E217" s="34">
        <f t="shared" si="7"/>
        <v>0</v>
      </c>
      <c r="F217" s="55">
        <f t="shared" si="8"/>
        <v>100</v>
      </c>
      <c r="G217" s="7"/>
    </row>
    <row r="218" spans="1:7" ht="75" hidden="1" customHeight="1" outlineLevel="3" x14ac:dyDescent="0.25">
      <c r="A218" s="42" t="s">
        <v>83</v>
      </c>
      <c r="B218" s="23" t="s">
        <v>79</v>
      </c>
      <c r="C218" s="9">
        <f>C219+C220+C221</f>
        <v>0</v>
      </c>
      <c r="D218" s="9">
        <f>D219+D220+D221</f>
        <v>0</v>
      </c>
      <c r="E218" s="33">
        <f t="shared" si="7"/>
        <v>0</v>
      </c>
      <c r="F218" s="54" t="e">
        <f t="shared" si="8"/>
        <v>#DIV/0!</v>
      </c>
      <c r="G218" s="7"/>
    </row>
    <row r="219" spans="1:7" ht="20.25" hidden="1" customHeight="1" outlineLevel="3" x14ac:dyDescent="0.25">
      <c r="A219" s="42" t="s">
        <v>78</v>
      </c>
      <c r="B219" s="23"/>
      <c r="C219" s="9">
        <v>0</v>
      </c>
      <c r="D219" s="12">
        <v>0</v>
      </c>
      <c r="E219" s="33">
        <f t="shared" si="7"/>
        <v>0</v>
      </c>
      <c r="F219" s="54" t="e">
        <f t="shared" si="8"/>
        <v>#DIV/0!</v>
      </c>
      <c r="G219" s="7"/>
    </row>
    <row r="220" spans="1:7" ht="20.25" hidden="1" customHeight="1" outlineLevel="3" x14ac:dyDescent="0.25">
      <c r="A220" s="42" t="s">
        <v>3</v>
      </c>
      <c r="B220" s="23"/>
      <c r="C220" s="9">
        <v>0</v>
      </c>
      <c r="D220" s="12">
        <v>0</v>
      </c>
      <c r="E220" s="33">
        <f t="shared" si="7"/>
        <v>0</v>
      </c>
      <c r="F220" s="54" t="e">
        <f t="shared" si="8"/>
        <v>#DIV/0!</v>
      </c>
      <c r="G220" s="7"/>
    </row>
    <row r="221" spans="1:7" ht="20.25" hidden="1" customHeight="1" outlineLevel="3" x14ac:dyDescent="0.25">
      <c r="A221" s="42" t="s">
        <v>4</v>
      </c>
      <c r="B221" s="23"/>
      <c r="C221" s="9">
        <v>0</v>
      </c>
      <c r="D221" s="12">
        <v>0</v>
      </c>
      <c r="E221" s="33">
        <f t="shared" si="7"/>
        <v>0</v>
      </c>
      <c r="F221" s="54" t="e">
        <f t="shared" si="8"/>
        <v>#DIV/0!</v>
      </c>
      <c r="G221" s="7"/>
    </row>
    <row r="222" spans="1:7" ht="71.25" customHeight="1" outlineLevel="3" x14ac:dyDescent="0.2">
      <c r="A222" s="43" t="s">
        <v>117</v>
      </c>
      <c r="B222" s="24" t="s">
        <v>37</v>
      </c>
      <c r="C222" s="63">
        <f>C223+C224+C225</f>
        <v>13685.89205</v>
      </c>
      <c r="D222" s="16">
        <f>D223+D224+D225</f>
        <v>13288.020039999999</v>
      </c>
      <c r="E222" s="33">
        <f t="shared" si="7"/>
        <v>397.87200999999999</v>
      </c>
      <c r="F222" s="54">
        <f t="shared" si="8"/>
        <v>97.1</v>
      </c>
      <c r="G222" s="7"/>
    </row>
    <row r="223" spans="1:7" ht="28.5" customHeight="1" outlineLevel="3" x14ac:dyDescent="0.2">
      <c r="A223" s="70" t="s">
        <v>85</v>
      </c>
      <c r="B223" s="24"/>
      <c r="C223" s="14">
        <f t="shared" ref="C223:D224" si="9">C227+C231+C235</f>
        <v>0</v>
      </c>
      <c r="D223" s="14">
        <f t="shared" si="9"/>
        <v>0</v>
      </c>
      <c r="E223" s="33">
        <f t="shared" si="7"/>
        <v>0</v>
      </c>
      <c r="F223" s="54">
        <v>0</v>
      </c>
      <c r="G223" s="7"/>
    </row>
    <row r="224" spans="1:7" ht="25.5" customHeight="1" outlineLevel="3" x14ac:dyDescent="0.2">
      <c r="A224" s="70" t="s">
        <v>3</v>
      </c>
      <c r="B224" s="24"/>
      <c r="C224" s="65">
        <f t="shared" si="9"/>
        <v>0</v>
      </c>
      <c r="D224" s="14">
        <f t="shared" si="9"/>
        <v>0</v>
      </c>
      <c r="E224" s="33">
        <f t="shared" si="7"/>
        <v>0</v>
      </c>
      <c r="F224" s="54">
        <v>0</v>
      </c>
      <c r="G224" s="7"/>
    </row>
    <row r="225" spans="1:7" ht="24" customHeight="1" outlineLevel="3" x14ac:dyDescent="0.2">
      <c r="A225" s="70" t="s">
        <v>4</v>
      </c>
      <c r="B225" s="24"/>
      <c r="C225" s="14">
        <f>C229+C233+C237</f>
        <v>13685.89205</v>
      </c>
      <c r="D225" s="14">
        <f>D229+D233+D237</f>
        <v>13288.020039999999</v>
      </c>
      <c r="E225" s="33">
        <f t="shared" si="7"/>
        <v>397.87200999999999</v>
      </c>
      <c r="F225" s="54">
        <f t="shared" si="8"/>
        <v>97.1</v>
      </c>
      <c r="G225" s="7"/>
    </row>
    <row r="226" spans="1:7" ht="78.75" customHeight="1" outlineLevel="3" x14ac:dyDescent="0.2">
      <c r="A226" s="71" t="s">
        <v>118</v>
      </c>
      <c r="B226" s="23" t="s">
        <v>75</v>
      </c>
      <c r="C226" s="9">
        <f>C227+C228+C229</f>
        <v>0</v>
      </c>
      <c r="D226" s="12">
        <f>D227+D228+D229</f>
        <v>0</v>
      </c>
      <c r="E226" s="34">
        <f t="shared" si="7"/>
        <v>0</v>
      </c>
      <c r="F226" s="55">
        <v>0</v>
      </c>
      <c r="G226" s="7"/>
    </row>
    <row r="227" spans="1:7" ht="25.5" customHeight="1" outlineLevel="3" x14ac:dyDescent="0.2">
      <c r="A227" s="69" t="s">
        <v>8</v>
      </c>
      <c r="B227" s="23"/>
      <c r="C227" s="9">
        <v>0</v>
      </c>
      <c r="D227" s="12">
        <v>0</v>
      </c>
      <c r="E227" s="34">
        <f t="shared" ref="E227:E284" si="10">C227-D227</f>
        <v>0</v>
      </c>
      <c r="F227" s="55">
        <v>0</v>
      </c>
      <c r="G227" s="7"/>
    </row>
    <row r="228" spans="1:7" ht="24.75" customHeight="1" outlineLevel="3" x14ac:dyDescent="0.2">
      <c r="A228" s="69" t="s">
        <v>3</v>
      </c>
      <c r="B228" s="23"/>
      <c r="C228" s="64">
        <v>0</v>
      </c>
      <c r="D228" s="12">
        <v>0</v>
      </c>
      <c r="E228" s="34">
        <f t="shared" si="10"/>
        <v>0</v>
      </c>
      <c r="F228" s="55">
        <v>0</v>
      </c>
      <c r="G228" s="7"/>
    </row>
    <row r="229" spans="1:7" ht="24.75" customHeight="1" outlineLevel="3" x14ac:dyDescent="0.2">
      <c r="A229" s="69" t="s">
        <v>4</v>
      </c>
      <c r="B229" s="23"/>
      <c r="C229" s="9">
        <v>0</v>
      </c>
      <c r="D229" s="12">
        <v>0</v>
      </c>
      <c r="E229" s="34">
        <f t="shared" si="10"/>
        <v>0</v>
      </c>
      <c r="F229" s="55">
        <v>0</v>
      </c>
      <c r="G229" s="7"/>
    </row>
    <row r="230" spans="1:7" ht="64.5" customHeight="1" outlineLevel="3" x14ac:dyDescent="0.2">
      <c r="A230" s="71" t="s">
        <v>119</v>
      </c>
      <c r="B230" s="23" t="s">
        <v>76</v>
      </c>
      <c r="C230" s="9">
        <f>C231+C232+C233</f>
        <v>6439.3025600000001</v>
      </c>
      <c r="D230" s="9">
        <f>D231+D232+D233</f>
        <v>6439.3025600000001</v>
      </c>
      <c r="E230" s="34">
        <f t="shared" si="10"/>
        <v>0</v>
      </c>
      <c r="F230" s="55">
        <f t="shared" ref="F230:F284" si="11">D230/C230*100</f>
        <v>100</v>
      </c>
      <c r="G230" s="7"/>
    </row>
    <row r="231" spans="1:7" ht="24.75" customHeight="1" outlineLevel="3" x14ac:dyDescent="0.2">
      <c r="A231" s="69" t="s">
        <v>8</v>
      </c>
      <c r="B231" s="23"/>
      <c r="C231" s="9">
        <v>0</v>
      </c>
      <c r="D231" s="12">
        <v>0</v>
      </c>
      <c r="E231" s="34">
        <f t="shared" si="10"/>
        <v>0</v>
      </c>
      <c r="F231" s="55">
        <v>0</v>
      </c>
      <c r="G231" s="7"/>
    </row>
    <row r="232" spans="1:7" ht="19.5" customHeight="1" outlineLevel="3" x14ac:dyDescent="0.2">
      <c r="A232" s="69" t="s">
        <v>3</v>
      </c>
      <c r="B232" s="23"/>
      <c r="C232" s="9">
        <v>0</v>
      </c>
      <c r="D232" s="12">
        <v>0</v>
      </c>
      <c r="E232" s="34">
        <f t="shared" si="10"/>
        <v>0</v>
      </c>
      <c r="F232" s="55">
        <v>0</v>
      </c>
      <c r="G232" s="7"/>
    </row>
    <row r="233" spans="1:7" ht="24.75" customHeight="1" outlineLevel="3" x14ac:dyDescent="0.2">
      <c r="A233" s="69" t="s">
        <v>4</v>
      </c>
      <c r="B233" s="23"/>
      <c r="C233" s="9">
        <v>6439.3025600000001</v>
      </c>
      <c r="D233" s="12">
        <v>6439.3025600000001</v>
      </c>
      <c r="E233" s="34">
        <f t="shared" si="10"/>
        <v>0</v>
      </c>
      <c r="F233" s="55">
        <f t="shared" si="11"/>
        <v>100</v>
      </c>
      <c r="G233" s="7"/>
    </row>
    <row r="234" spans="1:7" ht="90" customHeight="1" outlineLevel="3" x14ac:dyDescent="0.2">
      <c r="A234" s="71" t="s">
        <v>120</v>
      </c>
      <c r="B234" s="23" t="s">
        <v>77</v>
      </c>
      <c r="C234" s="13">
        <f>C235+C236+C237</f>
        <v>7246.5889999999999</v>
      </c>
      <c r="D234" s="12">
        <f>D235+D236+D237</f>
        <v>6848.7174800000003</v>
      </c>
      <c r="E234" s="34">
        <f t="shared" si="10"/>
        <v>397.87151999999998</v>
      </c>
      <c r="F234" s="55">
        <f t="shared" si="11"/>
        <v>94.5</v>
      </c>
      <c r="G234" s="7"/>
    </row>
    <row r="235" spans="1:7" ht="24.75" customHeight="1" outlineLevel="3" x14ac:dyDescent="0.2">
      <c r="A235" s="69" t="s">
        <v>8</v>
      </c>
      <c r="B235" s="23"/>
      <c r="C235" s="9">
        <v>0</v>
      </c>
      <c r="D235" s="12"/>
      <c r="E235" s="34">
        <f t="shared" si="10"/>
        <v>0</v>
      </c>
      <c r="F235" s="55">
        <v>0</v>
      </c>
      <c r="G235" s="7"/>
    </row>
    <row r="236" spans="1:7" ht="24.75" customHeight="1" outlineLevel="3" x14ac:dyDescent="0.2">
      <c r="A236" s="69" t="s">
        <v>3</v>
      </c>
      <c r="B236" s="23"/>
      <c r="C236" s="9">
        <v>0</v>
      </c>
      <c r="D236" s="12">
        <v>0</v>
      </c>
      <c r="E236" s="34">
        <f t="shared" si="10"/>
        <v>0</v>
      </c>
      <c r="F236" s="55">
        <v>0</v>
      </c>
      <c r="G236" s="7"/>
    </row>
    <row r="237" spans="1:7" ht="23.25" customHeight="1" outlineLevel="3" x14ac:dyDescent="0.2">
      <c r="A237" s="69" t="s">
        <v>4</v>
      </c>
      <c r="B237" s="23"/>
      <c r="C237" s="9">
        <v>7246.5894900000003</v>
      </c>
      <c r="D237" s="12">
        <v>6848.7174800000003</v>
      </c>
      <c r="E237" s="34">
        <f t="shared" si="10"/>
        <v>397.87200999999999</v>
      </c>
      <c r="F237" s="55">
        <f t="shared" si="11"/>
        <v>94.5</v>
      </c>
      <c r="G237" s="7"/>
    </row>
    <row r="238" spans="1:7" ht="89.25" customHeight="1" outlineLevel="3" x14ac:dyDescent="0.2">
      <c r="A238" s="72" t="s">
        <v>121</v>
      </c>
      <c r="B238" s="24" t="s">
        <v>36</v>
      </c>
      <c r="C238" s="63">
        <f>C239+C240+C240+C241</f>
        <v>41.8</v>
      </c>
      <c r="D238" s="16">
        <f>D239+D240+D240+D241</f>
        <v>41.8</v>
      </c>
      <c r="E238" s="33">
        <f t="shared" si="10"/>
        <v>0</v>
      </c>
      <c r="F238" s="54">
        <f t="shared" si="11"/>
        <v>100</v>
      </c>
      <c r="G238" s="7"/>
    </row>
    <row r="239" spans="1:7" ht="33" customHeight="1" outlineLevel="3" x14ac:dyDescent="0.2">
      <c r="A239" s="70" t="s">
        <v>85</v>
      </c>
      <c r="B239" s="24"/>
      <c r="C239" s="5">
        <v>0</v>
      </c>
      <c r="D239" s="11">
        <v>0</v>
      </c>
      <c r="E239" s="33">
        <f t="shared" si="10"/>
        <v>0</v>
      </c>
      <c r="F239" s="54">
        <v>0</v>
      </c>
      <c r="G239" s="7"/>
    </row>
    <row r="240" spans="1:7" ht="25.5" customHeight="1" outlineLevel="3" x14ac:dyDescent="0.2">
      <c r="A240" s="70" t="s">
        <v>3</v>
      </c>
      <c r="B240" s="24"/>
      <c r="C240" s="5">
        <v>0</v>
      </c>
      <c r="D240" s="11">
        <v>0</v>
      </c>
      <c r="E240" s="33">
        <f t="shared" si="10"/>
        <v>0</v>
      </c>
      <c r="F240" s="54">
        <v>0</v>
      </c>
      <c r="G240" s="7"/>
    </row>
    <row r="241" spans="1:7" ht="28.5" customHeight="1" outlineLevel="3" x14ac:dyDescent="0.2">
      <c r="A241" s="70" t="s">
        <v>4</v>
      </c>
      <c r="B241" s="24"/>
      <c r="C241" s="5">
        <v>41.8</v>
      </c>
      <c r="D241" s="11">
        <v>41.8</v>
      </c>
      <c r="E241" s="33">
        <f t="shared" si="10"/>
        <v>0</v>
      </c>
      <c r="F241" s="54">
        <f t="shared" si="11"/>
        <v>100</v>
      </c>
      <c r="G241" s="7"/>
    </row>
    <row r="242" spans="1:7" ht="73.5" customHeight="1" outlineLevel="3" x14ac:dyDescent="0.2">
      <c r="A242" s="72" t="s">
        <v>122</v>
      </c>
      <c r="B242" s="24" t="s">
        <v>35</v>
      </c>
      <c r="C242" s="63">
        <f>C243+C244+C245</f>
        <v>82</v>
      </c>
      <c r="D242" s="16">
        <f>D243+D244+D245</f>
        <v>82</v>
      </c>
      <c r="E242" s="33">
        <f t="shared" si="10"/>
        <v>0</v>
      </c>
      <c r="F242" s="54">
        <f t="shared" si="11"/>
        <v>100</v>
      </c>
      <c r="G242" s="7"/>
    </row>
    <row r="243" spans="1:7" ht="30" customHeight="1" outlineLevel="3" x14ac:dyDescent="0.2">
      <c r="A243" s="70" t="s">
        <v>13</v>
      </c>
      <c r="B243" s="24"/>
      <c r="C243" s="5" t="s">
        <v>12</v>
      </c>
      <c r="D243" s="11">
        <v>0</v>
      </c>
      <c r="E243" s="33">
        <f t="shared" si="10"/>
        <v>0</v>
      </c>
      <c r="F243" s="54">
        <v>0</v>
      </c>
      <c r="G243" s="7"/>
    </row>
    <row r="244" spans="1:7" ht="18.75" customHeight="1" outlineLevel="3" x14ac:dyDescent="0.2">
      <c r="A244" s="70" t="s">
        <v>3</v>
      </c>
      <c r="B244" s="24"/>
      <c r="C244" s="5" t="s">
        <v>12</v>
      </c>
      <c r="D244" s="11">
        <v>0</v>
      </c>
      <c r="E244" s="33">
        <f t="shared" si="10"/>
        <v>0</v>
      </c>
      <c r="F244" s="54">
        <v>0</v>
      </c>
      <c r="G244" s="7"/>
    </row>
    <row r="245" spans="1:7" ht="18.75" customHeight="1" outlineLevel="3" x14ac:dyDescent="0.2">
      <c r="A245" s="70" t="s">
        <v>4</v>
      </c>
      <c r="B245" s="24"/>
      <c r="C245" s="14">
        <v>82</v>
      </c>
      <c r="D245" s="15">
        <v>82</v>
      </c>
      <c r="E245" s="33">
        <f t="shared" si="10"/>
        <v>0</v>
      </c>
      <c r="F245" s="54">
        <f t="shared" si="11"/>
        <v>100</v>
      </c>
      <c r="G245" s="7"/>
    </row>
    <row r="246" spans="1:7" ht="84" customHeight="1" outlineLevel="3" x14ac:dyDescent="0.2">
      <c r="A246" s="70" t="s">
        <v>123</v>
      </c>
      <c r="B246" s="24" t="s">
        <v>34</v>
      </c>
      <c r="C246" s="65">
        <f>C247+C248+C249</f>
        <v>129950.97811</v>
      </c>
      <c r="D246" s="14">
        <f>D247+D248+D249</f>
        <v>129091</v>
      </c>
      <c r="E246" s="33">
        <f t="shared" si="10"/>
        <v>859.97811000000002</v>
      </c>
      <c r="F246" s="54">
        <f t="shared" si="11"/>
        <v>99.3</v>
      </c>
      <c r="G246" s="7"/>
    </row>
    <row r="247" spans="1:7" ht="39.75" customHeight="1" outlineLevel="3" x14ac:dyDescent="0.2">
      <c r="A247" s="70" t="s">
        <v>13</v>
      </c>
      <c r="B247" s="24"/>
      <c r="C247" s="14">
        <v>0</v>
      </c>
      <c r="D247" s="15">
        <v>0</v>
      </c>
      <c r="E247" s="33">
        <f t="shared" si="10"/>
        <v>0</v>
      </c>
      <c r="F247" s="54">
        <v>0</v>
      </c>
      <c r="G247" s="7"/>
    </row>
    <row r="248" spans="1:7" ht="24" customHeight="1" outlineLevel="3" x14ac:dyDescent="0.2">
      <c r="A248" s="70" t="s">
        <v>3</v>
      </c>
      <c r="B248" s="24"/>
      <c r="C248" s="14">
        <v>125194.02</v>
      </c>
      <c r="D248" s="15">
        <v>124334.04188999999</v>
      </c>
      <c r="E248" s="33">
        <f t="shared" si="10"/>
        <v>859.97811000000002</v>
      </c>
      <c r="F248" s="54">
        <v>0</v>
      </c>
      <c r="G248" s="7"/>
    </row>
    <row r="249" spans="1:7" ht="27" customHeight="1" outlineLevel="3" x14ac:dyDescent="0.2">
      <c r="A249" s="70" t="s">
        <v>4</v>
      </c>
      <c r="B249" s="24"/>
      <c r="C249" s="14">
        <v>4756.9581099999996</v>
      </c>
      <c r="D249" s="15">
        <v>4756.9581099999996</v>
      </c>
      <c r="E249" s="33">
        <f t="shared" si="10"/>
        <v>0</v>
      </c>
      <c r="F249" s="54">
        <f t="shared" si="11"/>
        <v>100</v>
      </c>
      <c r="G249" s="7"/>
    </row>
    <row r="250" spans="1:7" ht="90" customHeight="1" x14ac:dyDescent="0.2">
      <c r="A250" s="46" t="s">
        <v>158</v>
      </c>
      <c r="B250" s="27" t="s">
        <v>33</v>
      </c>
      <c r="C250" s="16">
        <f>C251</f>
        <v>7712.1660000000002</v>
      </c>
      <c r="D250" s="16">
        <f>D251</f>
        <v>7712.1660000000002</v>
      </c>
      <c r="E250" s="33">
        <f t="shared" si="10"/>
        <v>0</v>
      </c>
      <c r="F250" s="54">
        <f t="shared" si="11"/>
        <v>100</v>
      </c>
      <c r="G250" s="7"/>
    </row>
    <row r="251" spans="1:7" ht="75" customHeight="1" x14ac:dyDescent="0.2">
      <c r="A251" s="46" t="s">
        <v>155</v>
      </c>
      <c r="B251" s="28" t="s">
        <v>134</v>
      </c>
      <c r="C251" s="16">
        <f>C252+C253+C254</f>
        <v>7712.1660000000002</v>
      </c>
      <c r="D251" s="16">
        <f>D252+D253+D254</f>
        <v>7712.1660000000002</v>
      </c>
      <c r="E251" s="33">
        <f t="shared" si="10"/>
        <v>0</v>
      </c>
      <c r="F251" s="54">
        <f t="shared" si="11"/>
        <v>100</v>
      </c>
      <c r="G251" s="7"/>
    </row>
    <row r="252" spans="1:7" ht="30.75" customHeight="1" x14ac:dyDescent="0.2">
      <c r="A252" s="70" t="s">
        <v>15</v>
      </c>
      <c r="B252" s="28"/>
      <c r="C252" s="65">
        <v>2072.41959</v>
      </c>
      <c r="D252" s="15">
        <v>2072.41959</v>
      </c>
      <c r="E252" s="33">
        <f t="shared" si="10"/>
        <v>0</v>
      </c>
      <c r="F252" s="54">
        <f t="shared" si="11"/>
        <v>100</v>
      </c>
      <c r="G252" s="7"/>
    </row>
    <row r="253" spans="1:7" ht="27.75" customHeight="1" x14ac:dyDescent="0.2">
      <c r="A253" s="70" t="s">
        <v>3</v>
      </c>
      <c r="B253" s="28"/>
      <c r="C253" s="65">
        <v>356.65246999999999</v>
      </c>
      <c r="D253" s="15">
        <v>356.65246999999999</v>
      </c>
      <c r="E253" s="33">
        <f t="shared" si="10"/>
        <v>0</v>
      </c>
      <c r="F253" s="54">
        <v>0</v>
      </c>
      <c r="G253" s="7"/>
    </row>
    <row r="254" spans="1:7" ht="30.75" customHeight="1" x14ac:dyDescent="0.2">
      <c r="A254" s="70" t="s">
        <v>4</v>
      </c>
      <c r="B254" s="28"/>
      <c r="C254" s="14">
        <v>5283.0939399999997</v>
      </c>
      <c r="D254" s="15">
        <v>5283.0939399999997</v>
      </c>
      <c r="E254" s="33">
        <f t="shared" si="10"/>
        <v>0</v>
      </c>
      <c r="F254" s="54">
        <f t="shared" si="11"/>
        <v>100</v>
      </c>
      <c r="G254" s="7"/>
    </row>
    <row r="255" spans="1:7" ht="84.75" customHeight="1" x14ac:dyDescent="0.2">
      <c r="A255" s="47" t="s">
        <v>157</v>
      </c>
      <c r="B255" s="28" t="s">
        <v>81</v>
      </c>
      <c r="C255" s="16">
        <f t="shared" ref="C255:D258" si="12">C259+C267</f>
        <v>189003.06849999999</v>
      </c>
      <c r="D255" s="16">
        <f t="shared" si="12"/>
        <v>189003.06849999999</v>
      </c>
      <c r="E255" s="33">
        <f t="shared" si="10"/>
        <v>0</v>
      </c>
      <c r="F255" s="54">
        <f t="shared" si="11"/>
        <v>100</v>
      </c>
      <c r="G255" s="7"/>
    </row>
    <row r="256" spans="1:7" ht="39.75" customHeight="1" x14ac:dyDescent="0.2">
      <c r="A256" s="70" t="s">
        <v>85</v>
      </c>
      <c r="B256" s="28"/>
      <c r="C256" s="65">
        <f>C260+C268</f>
        <v>160496.6311</v>
      </c>
      <c r="D256" s="65">
        <f t="shared" si="12"/>
        <v>160496.6311</v>
      </c>
      <c r="E256" s="33">
        <f t="shared" si="10"/>
        <v>0</v>
      </c>
      <c r="F256" s="54">
        <f t="shared" si="11"/>
        <v>100</v>
      </c>
      <c r="G256" s="7"/>
    </row>
    <row r="257" spans="1:7" ht="29.25" customHeight="1" x14ac:dyDescent="0.2">
      <c r="A257" s="70" t="s">
        <v>3</v>
      </c>
      <c r="B257" s="28"/>
      <c r="C257" s="65">
        <f>C261+C269</f>
        <v>23580.540720000001</v>
      </c>
      <c r="D257" s="65">
        <f t="shared" si="12"/>
        <v>23580.540720000001</v>
      </c>
      <c r="E257" s="33">
        <f t="shared" si="10"/>
        <v>0</v>
      </c>
      <c r="F257" s="54">
        <f t="shared" si="11"/>
        <v>100</v>
      </c>
      <c r="G257" s="7"/>
    </row>
    <row r="258" spans="1:7" ht="31.5" customHeight="1" x14ac:dyDescent="0.2">
      <c r="A258" s="70" t="s">
        <v>4</v>
      </c>
      <c r="B258" s="28"/>
      <c r="C258" s="14">
        <f t="shared" si="12"/>
        <v>4925.8966799999998</v>
      </c>
      <c r="D258" s="14">
        <f t="shared" si="12"/>
        <v>4925.8966799999998</v>
      </c>
      <c r="E258" s="33">
        <f t="shared" si="10"/>
        <v>0</v>
      </c>
      <c r="F258" s="54">
        <f t="shared" si="11"/>
        <v>100</v>
      </c>
      <c r="G258" s="7"/>
    </row>
    <row r="259" spans="1:7" ht="88.5" customHeight="1" x14ac:dyDescent="0.2">
      <c r="A259" s="73" t="s">
        <v>156</v>
      </c>
      <c r="B259" s="62" t="s">
        <v>124</v>
      </c>
      <c r="C259" s="9">
        <f>C260+C261+C262</f>
        <v>171598.86559</v>
      </c>
      <c r="D259" s="9">
        <f>D260+D261+D262</f>
        <v>171598.86559</v>
      </c>
      <c r="E259" s="34">
        <f t="shared" si="10"/>
        <v>0</v>
      </c>
      <c r="F259" s="55">
        <f t="shared" si="11"/>
        <v>100</v>
      </c>
      <c r="G259" s="7"/>
    </row>
    <row r="260" spans="1:7" ht="35.25" customHeight="1" x14ac:dyDescent="0.2">
      <c r="A260" s="69" t="s">
        <v>85</v>
      </c>
      <c r="B260" s="62"/>
      <c r="C260" s="64">
        <v>160496.6311</v>
      </c>
      <c r="D260" s="64">
        <v>160496.6311</v>
      </c>
      <c r="E260" s="34">
        <f t="shared" si="10"/>
        <v>0</v>
      </c>
      <c r="F260" s="55">
        <f t="shared" si="11"/>
        <v>100</v>
      </c>
      <c r="G260" s="7"/>
    </row>
    <row r="261" spans="1:7" ht="30" customHeight="1" x14ac:dyDescent="0.2">
      <c r="A261" s="69" t="s">
        <v>3</v>
      </c>
      <c r="B261" s="62"/>
      <c r="C261" s="64">
        <v>6698.4638999999997</v>
      </c>
      <c r="D261" s="64">
        <v>6698.4638999999997</v>
      </c>
      <c r="E261" s="34">
        <f t="shared" si="10"/>
        <v>0</v>
      </c>
      <c r="F261" s="55">
        <f t="shared" si="11"/>
        <v>100</v>
      </c>
      <c r="G261" s="7"/>
    </row>
    <row r="262" spans="1:7" ht="33" customHeight="1" x14ac:dyDescent="0.2">
      <c r="A262" s="69" t="s">
        <v>4</v>
      </c>
      <c r="B262" s="62"/>
      <c r="C262" s="9">
        <v>4403.7705900000001</v>
      </c>
      <c r="D262" s="9">
        <v>4403.7705900000001</v>
      </c>
      <c r="E262" s="34">
        <f>C262-D262</f>
        <v>0</v>
      </c>
      <c r="F262" s="55">
        <f t="shared" si="11"/>
        <v>100</v>
      </c>
      <c r="G262" s="7"/>
    </row>
    <row r="263" spans="1:7" ht="61.5" customHeight="1" x14ac:dyDescent="0.2">
      <c r="A263" s="73" t="s">
        <v>144</v>
      </c>
      <c r="B263" s="62" t="s">
        <v>147</v>
      </c>
      <c r="C263" s="9">
        <f>C264+C265+C266</f>
        <v>33102.485630000003</v>
      </c>
      <c r="D263" s="9">
        <f>D264+D265+D266</f>
        <v>33102.485630000003</v>
      </c>
      <c r="E263" s="34">
        <f>E264+E265+E266</f>
        <v>0</v>
      </c>
      <c r="F263" s="55">
        <f t="shared" si="11"/>
        <v>100</v>
      </c>
      <c r="G263" s="7"/>
    </row>
    <row r="264" spans="1:7" ht="33.75" customHeight="1" x14ac:dyDescent="0.2">
      <c r="A264" s="69" t="s">
        <v>85</v>
      </c>
      <c r="B264" s="62"/>
      <c r="C264" s="9">
        <v>31774.731100000001</v>
      </c>
      <c r="D264" s="9">
        <v>31774.731100000001</v>
      </c>
      <c r="E264" s="34">
        <f>C264-D264</f>
        <v>0</v>
      </c>
      <c r="F264" s="55">
        <f t="shared" si="11"/>
        <v>100</v>
      </c>
      <c r="G264" s="7"/>
    </row>
    <row r="265" spans="1:7" ht="30" customHeight="1" x14ac:dyDescent="0.2">
      <c r="A265" s="69" t="s">
        <v>3</v>
      </c>
      <c r="B265" s="62"/>
      <c r="C265" s="9">
        <v>648.46389999999997</v>
      </c>
      <c r="D265" s="9">
        <v>648.46389999999997</v>
      </c>
      <c r="E265" s="34">
        <f>C265-D265</f>
        <v>0</v>
      </c>
      <c r="F265" s="55">
        <f t="shared" si="11"/>
        <v>100</v>
      </c>
      <c r="G265" s="7"/>
    </row>
    <row r="266" spans="1:7" ht="30.75" customHeight="1" x14ac:dyDescent="0.2">
      <c r="A266" s="69" t="s">
        <v>4</v>
      </c>
      <c r="B266" s="62"/>
      <c r="C266" s="9">
        <v>679.29062999999996</v>
      </c>
      <c r="D266" s="9">
        <v>679.29062999999996</v>
      </c>
      <c r="E266" s="34">
        <f>C266-D266</f>
        <v>0</v>
      </c>
      <c r="F266" s="55">
        <f t="shared" si="11"/>
        <v>100</v>
      </c>
      <c r="G266" s="7"/>
    </row>
    <row r="267" spans="1:7" ht="107.25" customHeight="1" x14ac:dyDescent="0.2">
      <c r="A267" s="73" t="s">
        <v>140</v>
      </c>
      <c r="B267" s="62" t="s">
        <v>125</v>
      </c>
      <c r="C267" s="9">
        <f>C268+C269+C270</f>
        <v>17404.20291</v>
      </c>
      <c r="D267" s="9">
        <f>D268+D269+D270</f>
        <v>17404.20291</v>
      </c>
      <c r="E267" s="34">
        <f t="shared" si="10"/>
        <v>0</v>
      </c>
      <c r="F267" s="55">
        <f t="shared" si="11"/>
        <v>100</v>
      </c>
      <c r="G267" s="7"/>
    </row>
    <row r="268" spans="1:7" ht="35.25" customHeight="1" x14ac:dyDescent="0.2">
      <c r="A268" s="69" t="s">
        <v>85</v>
      </c>
      <c r="B268" s="62"/>
      <c r="C268" s="9">
        <v>0</v>
      </c>
      <c r="D268" s="9">
        <v>0</v>
      </c>
      <c r="E268" s="34">
        <f t="shared" si="10"/>
        <v>0</v>
      </c>
      <c r="F268" s="55">
        <v>0</v>
      </c>
      <c r="G268" s="7"/>
    </row>
    <row r="269" spans="1:7" ht="30" customHeight="1" x14ac:dyDescent="0.2">
      <c r="A269" s="69" t="s">
        <v>3</v>
      </c>
      <c r="B269" s="62"/>
      <c r="C269" s="64">
        <v>16882.076819999998</v>
      </c>
      <c r="D269" s="9">
        <v>16882.076819999998</v>
      </c>
      <c r="E269" s="34">
        <f t="shared" si="10"/>
        <v>0</v>
      </c>
      <c r="F269" s="55">
        <f t="shared" si="11"/>
        <v>100</v>
      </c>
      <c r="G269" s="7"/>
    </row>
    <row r="270" spans="1:7" ht="29.25" customHeight="1" x14ac:dyDescent="0.2">
      <c r="A270" s="69" t="s">
        <v>4</v>
      </c>
      <c r="B270" s="62"/>
      <c r="C270" s="9">
        <v>522.12608999999998</v>
      </c>
      <c r="D270" s="9">
        <v>522.12608999999998</v>
      </c>
      <c r="E270" s="34">
        <f t="shared" si="10"/>
        <v>0</v>
      </c>
      <c r="F270" s="55">
        <f t="shared" si="11"/>
        <v>100</v>
      </c>
      <c r="G270" s="7"/>
    </row>
    <row r="271" spans="1:7" ht="96" customHeight="1" x14ac:dyDescent="0.2">
      <c r="A271" s="47" t="s">
        <v>136</v>
      </c>
      <c r="B271" s="28" t="s">
        <v>137</v>
      </c>
      <c r="C271" s="14">
        <f>C272</f>
        <v>25</v>
      </c>
      <c r="D271" s="14">
        <f>D272</f>
        <v>25</v>
      </c>
      <c r="E271" s="33">
        <f t="shared" si="10"/>
        <v>0</v>
      </c>
      <c r="F271" s="54">
        <f t="shared" si="11"/>
        <v>100</v>
      </c>
      <c r="G271" s="7"/>
    </row>
    <row r="272" spans="1:7" ht="45.75" customHeight="1" x14ac:dyDescent="0.2">
      <c r="A272" s="47" t="s">
        <v>138</v>
      </c>
      <c r="B272" s="28" t="s">
        <v>139</v>
      </c>
      <c r="C272" s="14">
        <f>C273+C274+C275</f>
        <v>25</v>
      </c>
      <c r="D272" s="14">
        <f>D273+D274+D275</f>
        <v>25</v>
      </c>
      <c r="E272" s="33">
        <f t="shared" si="10"/>
        <v>0</v>
      </c>
      <c r="F272" s="54">
        <f t="shared" si="11"/>
        <v>100</v>
      </c>
      <c r="G272" s="7"/>
    </row>
    <row r="273" spans="1:7" ht="33" customHeight="1" x14ac:dyDescent="0.2">
      <c r="A273" s="70" t="s">
        <v>85</v>
      </c>
      <c r="B273" s="28"/>
      <c r="C273" s="14">
        <v>0</v>
      </c>
      <c r="D273" s="14">
        <v>0</v>
      </c>
      <c r="E273" s="33">
        <f t="shared" si="10"/>
        <v>0</v>
      </c>
      <c r="F273" s="54">
        <v>0</v>
      </c>
      <c r="G273" s="7"/>
    </row>
    <row r="274" spans="1:7" ht="26.25" customHeight="1" x14ac:dyDescent="0.2">
      <c r="A274" s="70" t="s">
        <v>3</v>
      </c>
      <c r="B274" s="28"/>
      <c r="C274" s="14">
        <v>0</v>
      </c>
      <c r="D274" s="14">
        <v>0</v>
      </c>
      <c r="E274" s="33">
        <f t="shared" si="10"/>
        <v>0</v>
      </c>
      <c r="F274" s="54">
        <v>0</v>
      </c>
      <c r="G274" s="7"/>
    </row>
    <row r="275" spans="1:7" ht="27.75" customHeight="1" x14ac:dyDescent="0.2">
      <c r="A275" s="70" t="s">
        <v>4</v>
      </c>
      <c r="B275" s="28"/>
      <c r="C275" s="14">
        <v>25</v>
      </c>
      <c r="D275" s="14">
        <v>25</v>
      </c>
      <c r="E275" s="33">
        <f t="shared" si="10"/>
        <v>0</v>
      </c>
      <c r="F275" s="54">
        <f t="shared" si="11"/>
        <v>100</v>
      </c>
      <c r="G275" s="7"/>
    </row>
    <row r="276" spans="1:7" ht="111.75" customHeight="1" x14ac:dyDescent="0.2">
      <c r="A276" s="47" t="s">
        <v>128</v>
      </c>
      <c r="B276" s="28" t="s">
        <v>135</v>
      </c>
      <c r="C276" s="14">
        <f>C277+C278+C279</f>
        <v>182713.81755000001</v>
      </c>
      <c r="D276" s="14">
        <f>D277+D278+D279</f>
        <v>159812.37779999999</v>
      </c>
      <c r="E276" s="33">
        <f t="shared" si="10"/>
        <v>22901.439750000001</v>
      </c>
      <c r="F276" s="55">
        <f t="shared" si="11"/>
        <v>87.5</v>
      </c>
      <c r="G276" s="7"/>
    </row>
    <row r="277" spans="1:7" ht="32.25" customHeight="1" x14ac:dyDescent="0.2">
      <c r="A277" s="70" t="s">
        <v>85</v>
      </c>
      <c r="B277" s="28"/>
      <c r="C277" s="14">
        <v>4379.0690000000004</v>
      </c>
      <c r="D277" s="14">
        <v>4379.0690000000004</v>
      </c>
      <c r="E277" s="33">
        <f t="shared" si="10"/>
        <v>0</v>
      </c>
      <c r="F277" s="54">
        <f t="shared" si="11"/>
        <v>100</v>
      </c>
      <c r="G277" s="7"/>
    </row>
    <row r="278" spans="1:7" ht="27.75" customHeight="1" x14ac:dyDescent="0.2">
      <c r="A278" s="70" t="s">
        <v>3</v>
      </c>
      <c r="B278" s="28"/>
      <c r="C278" s="14">
        <v>57116.45289</v>
      </c>
      <c r="D278" s="14">
        <v>55568.574840000001</v>
      </c>
      <c r="E278" s="33">
        <f t="shared" si="10"/>
        <v>1547.87805</v>
      </c>
      <c r="F278" s="54">
        <f t="shared" si="11"/>
        <v>97.3</v>
      </c>
      <c r="G278" s="7"/>
    </row>
    <row r="279" spans="1:7" ht="30.75" customHeight="1" x14ac:dyDescent="0.2">
      <c r="A279" s="70" t="s">
        <v>4</v>
      </c>
      <c r="B279" s="28"/>
      <c r="C279" s="14">
        <v>121218.29566</v>
      </c>
      <c r="D279" s="14">
        <v>99864.733959999998</v>
      </c>
      <c r="E279" s="33">
        <f t="shared" si="10"/>
        <v>21353.561699999998</v>
      </c>
      <c r="F279" s="54">
        <f t="shared" si="11"/>
        <v>82.4</v>
      </c>
      <c r="G279" s="7"/>
    </row>
    <row r="280" spans="1:7" s="3" customFormat="1" ht="33" customHeight="1" x14ac:dyDescent="0.2">
      <c r="A280" s="74" t="s">
        <v>5</v>
      </c>
      <c r="B280" s="29"/>
      <c r="C280" s="59">
        <f>C9+C30+C54+C58+C86+C102+C138+C158+C166+C192+C196+C200+C222+C238+C242+C250+C246+C255+C276+C271</f>
        <v>2035819.1232700001</v>
      </c>
      <c r="D280" s="59">
        <f>D9+D30+D54+D58+D86+D102+D138+D158+D166+D192+D196+D200+D222+D238+D242+D246+D250+D255+D271+D276</f>
        <v>2008020.3735199999</v>
      </c>
      <c r="E280" s="60">
        <f t="shared" si="10"/>
        <v>27798.749749999999</v>
      </c>
      <c r="F280" s="61">
        <f t="shared" si="11"/>
        <v>98.6</v>
      </c>
      <c r="G280" s="8"/>
    </row>
    <row r="281" spans="1:7" s="3" customFormat="1" ht="39.75" customHeight="1" x14ac:dyDescent="0.25">
      <c r="A281" s="70" t="s">
        <v>7</v>
      </c>
      <c r="B281" s="30"/>
      <c r="C281" s="76">
        <f>C103+C252+C202</f>
        <v>2072.41959</v>
      </c>
      <c r="D281" s="76">
        <f>D103+D252+D202</f>
        <v>2072.41959</v>
      </c>
      <c r="E281" s="33">
        <f t="shared" si="10"/>
        <v>0</v>
      </c>
      <c r="F281" s="56">
        <v>0</v>
      </c>
      <c r="G281" s="8" t="s">
        <v>95</v>
      </c>
    </row>
    <row r="282" spans="1:7" s="3" customFormat="1" ht="25.5" customHeight="1" x14ac:dyDescent="0.2">
      <c r="A282" s="70" t="s">
        <v>78</v>
      </c>
      <c r="B282" s="30"/>
      <c r="C282" s="76">
        <f>C10+C31+C55+C59+C87+C104+C139+C159+C167+C197+C201+C223+C239+C243+C247+C193+C256+C273+C277</f>
        <v>245175.66201999999</v>
      </c>
      <c r="D282" s="76">
        <f>D10+D31+D55+D59+D87+D104+D139+D159+D167+D197+D201+D223+D239+D243+D247+D193+D256+D273+D277</f>
        <v>244801.48410999999</v>
      </c>
      <c r="E282" s="33">
        <f t="shared" si="10"/>
        <v>374.17791</v>
      </c>
      <c r="F282" s="54">
        <f t="shared" si="11"/>
        <v>99.8</v>
      </c>
      <c r="G282" s="8"/>
    </row>
    <row r="283" spans="1:7" s="3" customFormat="1" ht="24.75" customHeight="1" x14ac:dyDescent="0.2">
      <c r="A283" s="70" t="s">
        <v>3</v>
      </c>
      <c r="B283" s="30"/>
      <c r="C283" s="76">
        <f>C11+C32+C56+C60+C88+C105+C140+C160+C168+C194+C198+C203+C224+C240+C244+C253+C248+C257+C274+C278</f>
        <v>884824.83924999996</v>
      </c>
      <c r="D283" s="76">
        <f>D11+D32+D56+D60+D88+D105+D140+D160+D168+D194+D198+D203+D224+D240+D244+D253+D248+D257+D274+D278</f>
        <v>881689.69989000005</v>
      </c>
      <c r="E283" s="33">
        <f t="shared" si="10"/>
        <v>3135.1393600000001</v>
      </c>
      <c r="F283" s="54">
        <f t="shared" si="11"/>
        <v>99.6</v>
      </c>
      <c r="G283" s="8"/>
    </row>
    <row r="284" spans="1:7" s="3" customFormat="1" ht="29.25" customHeight="1" thickBot="1" x14ac:dyDescent="0.25">
      <c r="A284" s="75" t="s">
        <v>4</v>
      </c>
      <c r="B284" s="48"/>
      <c r="C284" s="77">
        <f>C12+C33+C57+C61+C89+C106+C141+C161+C169+C195+C199+C204+C225+C241+C245+C254+C249+C258+C275+C279</f>
        <v>903746.20241000003</v>
      </c>
      <c r="D284" s="77">
        <f>D12+D33+D57+D61+D89+D106+D141+D161+D169+D195+D199+D204+D225+D241+D245+D254+D249+D258+D275+D279</f>
        <v>879456.76992999995</v>
      </c>
      <c r="E284" s="49">
        <f t="shared" si="10"/>
        <v>24289.432479999999</v>
      </c>
      <c r="F284" s="57">
        <f t="shared" si="11"/>
        <v>97.3</v>
      </c>
      <c r="G284" s="8"/>
    </row>
    <row r="285" spans="1:7" x14ac:dyDescent="0.2">
      <c r="C285" s="31"/>
      <c r="D285" s="21"/>
      <c r="E285" s="7"/>
    </row>
    <row r="286" spans="1:7" x14ac:dyDescent="0.2">
      <c r="A286" s="79"/>
      <c r="B286" s="80"/>
      <c r="C286" s="81"/>
      <c r="D286" s="81"/>
      <c r="E286" s="82"/>
    </row>
    <row r="287" spans="1:7" ht="24" customHeight="1" x14ac:dyDescent="0.2">
      <c r="A287" s="79"/>
      <c r="B287" s="79"/>
      <c r="C287" s="83"/>
      <c r="D287" s="84"/>
      <c r="E287" s="82"/>
    </row>
    <row r="288" spans="1:7" x14ac:dyDescent="0.2">
      <c r="A288" s="79"/>
      <c r="B288" s="79"/>
      <c r="C288" s="81"/>
      <c r="D288" s="84"/>
      <c r="E288" s="82"/>
    </row>
    <row r="289" spans="1:5" x14ac:dyDescent="0.2">
      <c r="A289" s="79"/>
      <c r="B289" s="79"/>
      <c r="C289" s="81"/>
      <c r="D289" s="84"/>
      <c r="E289" s="82"/>
    </row>
    <row r="290" spans="1:5" x14ac:dyDescent="0.2">
      <c r="A290" s="79"/>
      <c r="B290" s="79"/>
      <c r="C290" s="81"/>
      <c r="D290" s="85"/>
      <c r="E290" s="82"/>
    </row>
    <row r="291" spans="1:5" ht="1.5" customHeight="1" x14ac:dyDescent="0.2">
      <c r="E291" s="7"/>
    </row>
    <row r="292" spans="1:5" x14ac:dyDescent="0.2">
      <c r="C292" s="68"/>
      <c r="D292" s="6"/>
      <c r="E292" s="7"/>
    </row>
    <row r="293" spans="1:5" x14ac:dyDescent="0.2">
      <c r="E293" s="7"/>
    </row>
    <row r="294" spans="1:5" x14ac:dyDescent="0.2">
      <c r="E294" s="7"/>
    </row>
    <row r="295" spans="1:5" x14ac:dyDescent="0.2">
      <c r="E295" s="7"/>
    </row>
    <row r="296" spans="1:5" x14ac:dyDescent="0.2">
      <c r="E296" s="7"/>
    </row>
    <row r="297" spans="1:5" x14ac:dyDescent="0.2">
      <c r="E297" s="7"/>
    </row>
    <row r="298" spans="1:5" x14ac:dyDescent="0.2">
      <c r="E298" s="7"/>
    </row>
    <row r="299" spans="1:5" x14ac:dyDescent="0.2">
      <c r="E299" s="7"/>
    </row>
    <row r="300" spans="1:5" x14ac:dyDescent="0.2">
      <c r="C300" s="2" t="s">
        <v>82</v>
      </c>
      <c r="E300" s="7"/>
    </row>
    <row r="301" spans="1:5" x14ac:dyDescent="0.2">
      <c r="E301" s="7"/>
    </row>
    <row r="302" spans="1:5" x14ac:dyDescent="0.2">
      <c r="E302" s="7"/>
    </row>
    <row r="303" spans="1:5" x14ac:dyDescent="0.2">
      <c r="E303" s="7"/>
    </row>
    <row r="304" spans="1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</sheetData>
  <mergeCells count="6">
    <mergeCell ref="A6:F6"/>
    <mergeCell ref="C1:D1"/>
    <mergeCell ref="C2:D2"/>
    <mergeCell ref="C3:D3"/>
    <mergeCell ref="C4:D4"/>
    <mergeCell ref="A5:F5"/>
  </mergeCells>
  <pageMargins left="0.78740157480314965" right="0" top="0.39370078740157483" bottom="0.19685039370078741" header="0" footer="0"/>
  <pageSetup paperSize="9" scale="85" firstPageNumber="4294967295" fitToHeight="0" orientation="portrait" cellComments="asDisplayed" r:id="rId1"/>
  <headerFooter differentFirst="1" alignWithMargins="0">
    <oddHeader>&amp;R&amp;P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(4)</vt:lpstr>
      <vt:lpstr>'Документ (4)'!Заголовки_для_печати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Прокопьева Людмила Ивановна</cp:lastModifiedBy>
  <cp:lastPrinted>2022-12-07T01:00:51Z</cp:lastPrinted>
  <dcterms:created xsi:type="dcterms:W3CDTF">2014-10-06T23:30:42Z</dcterms:created>
  <dcterms:modified xsi:type="dcterms:W3CDTF">2023-01-26T06:20:21Z</dcterms:modified>
</cp:coreProperties>
</file>