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150" windowWidth="15480" windowHeight="13275" firstSheet="1" activeTab="1"/>
  </bookViews>
  <sheets>
    <sheet name="Лист1" sheetId="1" state="hidden" r:id="rId1"/>
    <sheet name="01.01.20" sheetId="2" r:id="rId2"/>
  </sheets>
  <definedNames/>
  <calcPr fullCalcOnLoad="1"/>
</workbook>
</file>

<file path=xl/sharedStrings.xml><?xml version="1.0" encoding="utf-8"?>
<sst xmlns="http://schemas.openxmlformats.org/spreadsheetml/2006/main" count="121" uniqueCount="119">
  <si>
    <t>N</t>
  </si>
  <si>
    <t>Код</t>
  </si>
  <si>
    <t>Наименование статей</t>
  </si>
  <si>
    <t>План</t>
  </si>
  <si>
    <t>п \ п</t>
  </si>
  <si>
    <t>раздела</t>
  </si>
  <si>
    <t>Всего</t>
  </si>
  <si>
    <t>% исп.</t>
  </si>
  <si>
    <t>/тыс.руб./</t>
  </si>
  <si>
    <t>Доходы</t>
  </si>
  <si>
    <t>Налог на доходы физических лиц</t>
  </si>
  <si>
    <t>Единый налог на вмененный доход</t>
  </si>
  <si>
    <t>Налог на имущество физических лиц</t>
  </si>
  <si>
    <t>Земельный налог</t>
  </si>
  <si>
    <t>Государственная пошлина</t>
  </si>
  <si>
    <t>Арендная плата за землю</t>
  </si>
  <si>
    <t>Аренда муниципального имущества</t>
  </si>
  <si>
    <t>Плата за негативное воздействие на окружающую среду</t>
  </si>
  <si>
    <t>Доходы от реализации имущества</t>
  </si>
  <si>
    <t>Дотация</t>
  </si>
  <si>
    <t>Субвенции из краевого бюджета на реализацию государственных и иных полномочий , всего :</t>
  </si>
  <si>
    <t>в том числе</t>
  </si>
  <si>
    <t>Всего доходов</t>
  </si>
  <si>
    <t>Расходы</t>
  </si>
  <si>
    <t>Правоохранительная деятельность и обеспечение безопасности государства</t>
  </si>
  <si>
    <t>Национальная экономика</t>
  </si>
  <si>
    <t>Жилищно-коммунальное хозяйство</t>
  </si>
  <si>
    <t>Образование</t>
  </si>
  <si>
    <t>Культура, искусство и кинематография</t>
  </si>
  <si>
    <t>Здравоохранение</t>
  </si>
  <si>
    <t>Социальная политика</t>
  </si>
  <si>
    <t>Всего расходов</t>
  </si>
  <si>
    <t>0100</t>
  </si>
  <si>
    <t>0300</t>
  </si>
  <si>
    <t>0400</t>
  </si>
  <si>
    <t>0500</t>
  </si>
  <si>
    <t>0700</t>
  </si>
  <si>
    <t>0800</t>
  </si>
  <si>
    <t>0900</t>
  </si>
  <si>
    <t>1000</t>
  </si>
  <si>
    <t xml:space="preserve">           Исполнение</t>
  </si>
  <si>
    <t>Государственная регистрация актов гражданского состояния.</t>
  </si>
  <si>
    <t>Штрафы (денежные взыскания)</t>
  </si>
  <si>
    <t>Субвенция по охране труда</t>
  </si>
  <si>
    <t>Прочие налоговые доходы</t>
  </si>
  <si>
    <t>КЦП "Энергоресурсосбережение повыш.энергетической эффективности</t>
  </si>
  <si>
    <t>Субсидии из резервного фонда АПК и ЧС</t>
  </si>
  <si>
    <t>Субсидия на обеспечение мероприятий по капит.ремонту многокварт.домов</t>
  </si>
  <si>
    <t>Субвенция на осуществл.полномоч.по подготовке проведения статист.переписи</t>
  </si>
  <si>
    <t>Субвенция на состав.списков кандидатов в присяжные заседатели фед.судов</t>
  </si>
  <si>
    <t>Субсидия на организацию отдыха детей в каникулярное время</t>
  </si>
  <si>
    <t>Субсидия из резервного фонда для ДК "Прогресс"</t>
  </si>
  <si>
    <t>межбюд.трасферт на комплет.книжных фондов библиотек</t>
  </si>
  <si>
    <t>Субсидии на дороги</t>
  </si>
  <si>
    <t>Субсидии бюджетам на гос.поддержку малого и среднего предпринимательства</t>
  </si>
  <si>
    <t>КЦП "Электронное Приморье"</t>
  </si>
  <si>
    <t>Доходы от реализации земли</t>
  </si>
  <si>
    <t>1100</t>
  </si>
  <si>
    <t>1300</t>
  </si>
  <si>
    <t>Обслуживание государственного и муниципального долга</t>
  </si>
  <si>
    <t>Прочие неналоговые доходы</t>
  </si>
  <si>
    <t>Субвенция на составление списков кандидатов в присяжные заседатели</t>
  </si>
  <si>
    <t>Межбюдж.трансферты на комплектование книжных фондов библиотек</t>
  </si>
  <si>
    <t>Межбюд.трансферты на реализацию региональных программ модерниз.здравоохранения</t>
  </si>
  <si>
    <t>Субсидии бюджетам городских округов на модернизацию региональных  систем общего образования</t>
  </si>
  <si>
    <t>Создание и обеспечение деятельности административ.комиссии</t>
  </si>
  <si>
    <t>Возврат остатков субсидий, субвенций прошлых лет</t>
  </si>
  <si>
    <t>Субсидии из краевого бюджета всего</t>
  </si>
  <si>
    <t>Субвенции на реализацию дошкол., общего и дополн.образ.по основным общеобр.програм.</t>
  </si>
  <si>
    <t>Акцизы</t>
  </si>
  <si>
    <t>Субвенция на организацию и обеспеч. оздоровл. и отдыха детей</t>
  </si>
  <si>
    <t>Субвенции на  получение общедоступного и бесплат. дошкольного образования</t>
  </si>
  <si>
    <t>Физическая культура и спорт</t>
  </si>
  <si>
    <t>1200</t>
  </si>
  <si>
    <t>Средства массовой информации</t>
  </si>
  <si>
    <t>Дотация на сбалансированность</t>
  </si>
  <si>
    <t>Субвенция на организацию проведения мероприятий по предуприжд. и ликвидации бол.животных, их лечению</t>
  </si>
  <si>
    <t>Межбюдж.трансферты на  проведения мероприятий по подключению общедоступных библиотек РФ к сети Интернет</t>
  </si>
  <si>
    <t xml:space="preserve"> </t>
  </si>
  <si>
    <t>Субсидии на мероприятия  гос.программы "Доступная  среда" (дошкольное образование)</t>
  </si>
  <si>
    <t>Субсидии на обеспечение земельных участков, предоставленных на бесплатной основе гражданам, имеющих 3-х и более детей</t>
  </si>
  <si>
    <t>Результат исполнения бюджета (дефицит/профицит)</t>
  </si>
  <si>
    <t>Прочие доходы от оказания платных услуг и компенсации затрат бюджетов городских округов</t>
  </si>
  <si>
    <t xml:space="preserve">Мероприятия по энергосбережению и повышению энергетической эффективности систем коммунальной инфраструктуры </t>
  </si>
  <si>
    <t>Субсидии на кап.ремонт зданий муниц.общеобразовательных учреждений</t>
  </si>
  <si>
    <t>Обеспечение деятельности комиссии по делам несовершеннолетних</t>
  </si>
  <si>
    <t>Субвенция на проведение Всеросийской сельскохозяйственной переписи в 2016 году</t>
  </si>
  <si>
    <t>Субсидия на регистрацию и учет граждан, имеющих право на получение жилищных субсидий</t>
  </si>
  <si>
    <t>Субвенция на компенсацию в части родит.платы в ДДУ</t>
  </si>
  <si>
    <t>Безвозмездные  поступления от негосударственных организаций</t>
  </si>
  <si>
    <t>Функционирование законодательных органов и органов местного самоуправляем.</t>
  </si>
  <si>
    <t>Субсидии на поддержку муниципальных программ формирования современной городской среды</t>
  </si>
  <si>
    <t>Субсидии на  капитальный ремонт и ремонт автомобильных дорог общего пользования населенных пунктов за счет дорожного фонда ПК</t>
  </si>
  <si>
    <t>На поощрение за достигнутые результаты в работе по повышению качества упр.бюджетным процессом</t>
  </si>
  <si>
    <t>Субсидии бюджетам на капитальный ремонт зданий муниципальных общеобразовательных учреждений</t>
  </si>
  <si>
    <t>Субсидии на 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</si>
  <si>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на  создание детских технопарков "Кванториум" за счет средств краевого бюджета</t>
  </si>
  <si>
    <t>Субсидии на комплектование книжных фондов и обеспечение информационно-техническим оборудованием  библиотек</t>
  </si>
  <si>
    <t>Субсидии на обеспечение граждан твердым топливом (дровами)</t>
  </si>
  <si>
    <t>Субсидии на строительство и реконструкцию (модернизацию) объектов питьевого водоснабжения</t>
  </si>
  <si>
    <t xml:space="preserve">Субсидии на благоустройство дворовых территорий </t>
  </si>
  <si>
    <t>Субсидии на текущий, капитальный ремонт гидротехнических сооружений (в том числе разработку проектно-сметной документации), находящихся в мун.собственности, предназначенных для защиты от наводнений  в результате прохождения паводков</t>
  </si>
  <si>
    <t>Субсидии на развитие спортивной инфраструктуры, находящихся  в мун.собственности</t>
  </si>
  <si>
    <t>Субсидии на кап.ремонт и ремонт дворовых территорий за счет дорожного фонда ПК</t>
  </si>
  <si>
    <t xml:space="preserve">Субсидии на обеспечение детей-сирот и детей, оставшихся без попечения родителей, лиц из числа детей- сирот и детей, оставшихся без попечения родителей, жилыми помещениями </t>
  </si>
  <si>
    <t>Субвенция на обеспечению бесплатным питанием детей, обучающихся в мун.общеобразовательных организациях ПК</t>
  </si>
  <si>
    <t>Субсидии на на реализацию  гос.полномочия по установлению регулируемых тарифов на регулярные перевозки пассажиров и багажа автомобильным электрическим общественным транспортом</t>
  </si>
  <si>
    <t>Субвенции на  осуществление отдельных гос.полномочий по обеспечению мер соц.поддержки пед.работникам мун.образовательных организаций</t>
  </si>
  <si>
    <t>Итого налоговых и неналоговых доходов</t>
  </si>
  <si>
    <t>Субсидии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</si>
  <si>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Субсидии на оснащение образовательных учреждений в сфере культуры (детских школ искусств и ущилищ)  музыкальными инструментами, оборудованием и учебными материалами</t>
  </si>
  <si>
    <t>Субсидии на обеспечение спортивным инвентарем, спортивным оборудованием и  спортивными транспортными средствами муниципальных учреждений спортивной направленности</t>
  </si>
  <si>
    <t>Субсидии на обеспечение уровня софинансирования муниципальных организаций, осуществляющих спортивную подготовку в соответствии с требованиями федеральных стандартов спортивной подготовки</t>
  </si>
  <si>
    <t>Заместитель главы администрации- начальник финансового управления                                                С.Л. Черных</t>
  </si>
  <si>
    <t>На развитие  спортивной инфраструктуры,  находящейся в муниципальной собственности</t>
  </si>
  <si>
    <t>Субсидии на социал.выплаты молодым семьям для приобретения стандартного жилья</t>
  </si>
  <si>
    <t>Субвенция на обеспечение детей 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</si>
  <si>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Фактическая численность работников муниципальных учреждений на 01.01.2020г.- 1678 ед., затраты на выплату им заработной платы и страховые взносы - 802 795,65 тыс.руб., численность муниципальных служащих -127 ед., затраты на  выплату денежного содержания муниципальных служащих и страховые взносы 98 762,54  тыс.руб.</t>
  </si>
  <si>
    <t>Сведения о ходе исполнении бюджета Арсеньевского городского округа на 01.01.2020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</si>
</sst>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\ mmm\ yy"/>
    <numFmt numFmtId="181" formatCode="0.000"/>
    <numFmt numFmtId="182" formatCode="0.0"/>
    <numFmt numFmtId="183" formatCode="#,##0.0"/>
    <numFmt numFmtId="184" formatCode="#,##0.000"/>
    <numFmt numFmtId="185" formatCode="0.0000"/>
    <numFmt numFmtId="186" formatCode="0.00000"/>
    <numFmt numFmtId="187" formatCode="0.000000"/>
    <numFmt numFmtId="188" formatCode="#,##0.0000"/>
    <numFmt numFmtId="189" formatCode="000000"/>
  </numFmts>
  <fonts count="48"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82" fontId="1" fillId="0" borderId="11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183" fontId="1" fillId="0" borderId="10" xfId="0" applyNumberFormat="1" applyFont="1" applyBorder="1" applyAlignment="1">
      <alignment/>
    </xf>
    <xf numFmtId="0" fontId="2" fillId="34" borderId="11" xfId="0" applyFont="1" applyFill="1" applyBorder="1" applyAlignment="1">
      <alignment horizontal="center"/>
    </xf>
    <xf numFmtId="182" fontId="2" fillId="34" borderId="1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183" fontId="0" fillId="0" borderId="1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49" fontId="0" fillId="34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wrapText="1"/>
    </xf>
    <xf numFmtId="183" fontId="0" fillId="0" borderId="0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82" fontId="4" fillId="0" borderId="11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 horizontal="center"/>
    </xf>
    <xf numFmtId="183" fontId="4" fillId="0" borderId="10" xfId="0" applyNumberFormat="1" applyFont="1" applyBorder="1" applyAlignment="1">
      <alignment/>
    </xf>
    <xf numFmtId="0" fontId="4" fillId="0" borderId="3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5" fillId="0" borderId="11" xfId="0" applyFont="1" applyBorder="1" applyAlignment="1">
      <alignment/>
    </xf>
    <xf numFmtId="0" fontId="3" fillId="0" borderId="0" xfId="0" applyFont="1" applyAlignment="1">
      <alignment horizontal="center" wrapText="1"/>
    </xf>
    <xf numFmtId="4" fontId="2" fillId="34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182" fontId="2" fillId="33" borderId="11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183" fontId="1" fillId="0" borderId="11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182" fontId="2" fillId="0" borderId="11" xfId="0" applyNumberFormat="1" applyFont="1" applyBorder="1" applyAlignment="1">
      <alignment/>
    </xf>
    <xf numFmtId="4" fontId="1" fillId="35" borderId="10" xfId="0" applyNumberFormat="1" applyFont="1" applyFill="1" applyBorder="1" applyAlignment="1">
      <alignment/>
    </xf>
    <xf numFmtId="4" fontId="47" fillId="35" borderId="10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" fontId="2" fillId="33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 horizontal="right"/>
    </xf>
    <xf numFmtId="183" fontId="5" fillId="0" borderId="10" xfId="0" applyNumberFormat="1" applyFont="1" applyBorder="1" applyAlignment="1">
      <alignment/>
    </xf>
    <xf numFmtId="4" fontId="1" fillId="35" borderId="11" xfId="0" applyNumberFormat="1" applyFont="1" applyFill="1" applyBorder="1" applyAlignment="1">
      <alignment/>
    </xf>
    <xf numFmtId="183" fontId="1" fillId="35" borderId="11" xfId="0" applyNumberFormat="1" applyFont="1" applyFill="1" applyBorder="1" applyAlignment="1">
      <alignment/>
    </xf>
    <xf numFmtId="2" fontId="1" fillId="0" borderId="33" xfId="0" applyNumberFormat="1" applyFont="1" applyBorder="1" applyAlignment="1">
      <alignment horizontal="left" wrapText="1"/>
    </xf>
    <xf numFmtId="0" fontId="1" fillId="0" borderId="33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PageLayoutView="0" workbookViewId="0" topLeftCell="A1">
      <selection activeCell="C2" sqref="C2"/>
    </sheetView>
  </sheetViews>
  <sheetFormatPr defaultColWidth="8.875" defaultRowHeight="12.75"/>
  <cols>
    <col min="1" max="1" width="2.875" style="0" customWidth="1"/>
    <col min="2" max="2" width="5.125" style="1" customWidth="1"/>
    <col min="3" max="3" width="64.375" style="0" customWidth="1"/>
    <col min="4" max="4" width="11.875" style="0" customWidth="1"/>
    <col min="5" max="5" width="13.375" style="0" customWidth="1"/>
    <col min="6" max="6" width="7.25390625" style="0" customWidth="1"/>
    <col min="7" max="7" width="8.875" style="2" customWidth="1"/>
    <col min="8" max="8" width="6.75390625" style="2" customWidth="1"/>
    <col min="9" max="16384" width="8.875" style="2" customWidth="1"/>
  </cols>
  <sheetData>
    <row r="1" spans="1:6" s="11" customFormat="1" ht="39.75" customHeight="1">
      <c r="A1" s="20"/>
      <c r="B1" s="21"/>
      <c r="C1" s="64" t="s">
        <v>118</v>
      </c>
      <c r="D1" s="64"/>
      <c r="E1" s="64"/>
      <c r="F1" s="22"/>
    </row>
    <row r="2" spans="1:6" s="11" customFormat="1" ht="1.5" customHeight="1" thickBot="1">
      <c r="A2" s="20"/>
      <c r="B2" s="21"/>
      <c r="C2" s="23"/>
      <c r="D2" s="23"/>
      <c r="E2" s="23"/>
      <c r="F2" s="23"/>
    </row>
    <row r="3" spans="1:6" s="39" customFormat="1" ht="12.75" customHeight="1">
      <c r="A3" s="35" t="s">
        <v>0</v>
      </c>
      <c r="B3" s="36" t="s">
        <v>1</v>
      </c>
      <c r="C3" s="36" t="s">
        <v>2</v>
      </c>
      <c r="D3" s="36" t="s">
        <v>3</v>
      </c>
      <c r="E3" s="37" t="s">
        <v>40</v>
      </c>
      <c r="F3" s="38"/>
    </row>
    <row r="4" spans="1:6" s="39" customFormat="1" ht="9.75" customHeight="1">
      <c r="A4" s="40" t="s">
        <v>4</v>
      </c>
      <c r="B4" s="41" t="s">
        <v>5</v>
      </c>
      <c r="C4" s="41"/>
      <c r="D4" s="41"/>
      <c r="E4" s="42" t="s">
        <v>6</v>
      </c>
      <c r="F4" s="43" t="s">
        <v>7</v>
      </c>
    </row>
    <row r="5" spans="1:6" s="39" customFormat="1" ht="12" thickBot="1">
      <c r="A5" s="44"/>
      <c r="B5" s="45"/>
      <c r="C5" s="45"/>
      <c r="D5" s="46" t="s">
        <v>8</v>
      </c>
      <c r="E5" s="46" t="s">
        <v>8</v>
      </c>
      <c r="F5" s="47"/>
    </row>
    <row r="6" spans="1:6" s="39" customFormat="1" ht="12" customHeight="1" thickBot="1">
      <c r="A6" s="48">
        <v>1</v>
      </c>
      <c r="B6" s="49">
        <v>2</v>
      </c>
      <c r="C6" s="49">
        <v>3</v>
      </c>
      <c r="D6" s="50">
        <v>4</v>
      </c>
      <c r="E6" s="50">
        <v>5</v>
      </c>
      <c r="F6" s="51">
        <v>6</v>
      </c>
    </row>
    <row r="7" spans="1:7" s="5" customFormat="1" ht="13.5" customHeight="1">
      <c r="A7" s="6"/>
      <c r="B7" s="9"/>
      <c r="C7" s="87" t="s">
        <v>9</v>
      </c>
      <c r="D7" s="7"/>
      <c r="E7" s="7"/>
      <c r="F7" s="7"/>
      <c r="G7" s="8"/>
    </row>
    <row r="8" spans="1:6" s="39" customFormat="1" ht="15.75" customHeight="1">
      <c r="A8" s="52">
        <v>1</v>
      </c>
      <c r="B8" s="52"/>
      <c r="C8" s="70" t="s">
        <v>10</v>
      </c>
      <c r="D8" s="81">
        <v>464202.5</v>
      </c>
      <c r="E8" s="90">
        <v>435910.51</v>
      </c>
      <c r="F8" s="10">
        <f aca="true" t="shared" si="0" ref="F8:F21">E8/D8*100</f>
        <v>93.9052482483399</v>
      </c>
    </row>
    <row r="9" spans="1:6" s="39" customFormat="1" ht="15.75" customHeight="1">
      <c r="A9" s="52">
        <v>2</v>
      </c>
      <c r="B9" s="52"/>
      <c r="C9" s="70" t="s">
        <v>69</v>
      </c>
      <c r="D9" s="81">
        <v>11461.47</v>
      </c>
      <c r="E9" s="81">
        <v>13923.01</v>
      </c>
      <c r="F9" s="10">
        <f t="shared" si="0"/>
        <v>121.47665177328912</v>
      </c>
    </row>
    <row r="10" spans="1:6" s="39" customFormat="1" ht="16.5" customHeight="1">
      <c r="A10" s="52">
        <v>3</v>
      </c>
      <c r="B10" s="52"/>
      <c r="C10" s="70" t="s">
        <v>11</v>
      </c>
      <c r="D10" s="81">
        <v>49420</v>
      </c>
      <c r="E10" s="81">
        <v>51097.26</v>
      </c>
      <c r="F10" s="10">
        <f t="shared" si="0"/>
        <v>103.39388911371914</v>
      </c>
    </row>
    <row r="11" spans="1:6" s="39" customFormat="1" ht="15.75" customHeight="1">
      <c r="A11" s="52">
        <v>4</v>
      </c>
      <c r="B11" s="52"/>
      <c r="C11" s="70" t="s">
        <v>12</v>
      </c>
      <c r="D11" s="81">
        <v>23000</v>
      </c>
      <c r="E11" s="81">
        <v>24942.7</v>
      </c>
      <c r="F11" s="10">
        <f t="shared" si="0"/>
        <v>108.44652173913043</v>
      </c>
    </row>
    <row r="12" spans="1:6" s="39" customFormat="1" ht="15.75" customHeight="1">
      <c r="A12" s="52">
        <v>5</v>
      </c>
      <c r="B12" s="52"/>
      <c r="C12" s="70" t="s">
        <v>13</v>
      </c>
      <c r="D12" s="81">
        <v>23400</v>
      </c>
      <c r="E12" s="81">
        <v>25994.46</v>
      </c>
      <c r="F12" s="10">
        <f t="shared" si="0"/>
        <v>111.08743589743591</v>
      </c>
    </row>
    <row r="13" spans="1:6" s="39" customFormat="1" ht="15.75" customHeight="1">
      <c r="A13" s="52">
        <v>6</v>
      </c>
      <c r="B13" s="52"/>
      <c r="C13" s="70" t="s">
        <v>14</v>
      </c>
      <c r="D13" s="81">
        <v>6100</v>
      </c>
      <c r="E13" s="81">
        <v>6669.55</v>
      </c>
      <c r="F13" s="10">
        <f t="shared" si="0"/>
        <v>109.33688524590164</v>
      </c>
    </row>
    <row r="14" spans="1:6" s="39" customFormat="1" ht="17.25" customHeight="1">
      <c r="A14" s="52">
        <v>7</v>
      </c>
      <c r="B14" s="52"/>
      <c r="C14" s="70" t="s">
        <v>15</v>
      </c>
      <c r="D14" s="81">
        <v>18200</v>
      </c>
      <c r="E14" s="81">
        <v>19961.96</v>
      </c>
      <c r="F14" s="10">
        <f t="shared" si="0"/>
        <v>109.68109890109889</v>
      </c>
    </row>
    <row r="15" spans="1:6" s="39" customFormat="1" ht="16.5" customHeight="1">
      <c r="A15" s="52">
        <v>8</v>
      </c>
      <c r="B15" s="52"/>
      <c r="C15" s="70" t="s">
        <v>16</v>
      </c>
      <c r="D15" s="81">
        <v>34340</v>
      </c>
      <c r="E15" s="81">
        <v>37330.25</v>
      </c>
      <c r="F15" s="10">
        <f t="shared" si="0"/>
        <v>108.70777518928362</v>
      </c>
    </row>
    <row r="16" spans="1:6" s="39" customFormat="1" ht="13.5" customHeight="1" hidden="1">
      <c r="A16" s="52"/>
      <c r="B16" s="52"/>
      <c r="C16" s="70"/>
      <c r="D16" s="79"/>
      <c r="E16" s="79"/>
      <c r="F16" s="10"/>
    </row>
    <row r="17" spans="1:6" s="39" customFormat="1" ht="15.75" customHeight="1">
      <c r="A17" s="52">
        <v>9</v>
      </c>
      <c r="B17" s="52"/>
      <c r="C17" s="70" t="s">
        <v>17</v>
      </c>
      <c r="D17" s="81">
        <v>2395</v>
      </c>
      <c r="E17" s="81">
        <v>2406.47</v>
      </c>
      <c r="F17" s="10">
        <f t="shared" si="0"/>
        <v>100.47891440501043</v>
      </c>
    </row>
    <row r="18" spans="1:6" s="39" customFormat="1" ht="26.25" customHeight="1">
      <c r="A18" s="52">
        <v>10</v>
      </c>
      <c r="B18" s="52"/>
      <c r="C18" s="71" t="s">
        <v>82</v>
      </c>
      <c r="D18" s="79">
        <v>600</v>
      </c>
      <c r="E18" s="81">
        <v>605.3</v>
      </c>
      <c r="F18" s="10">
        <f t="shared" si="0"/>
        <v>100.88333333333333</v>
      </c>
    </row>
    <row r="19" spans="1:6" s="39" customFormat="1" ht="15" customHeight="1">
      <c r="A19" s="52">
        <v>11</v>
      </c>
      <c r="B19" s="52"/>
      <c r="C19" s="70" t="s">
        <v>18</v>
      </c>
      <c r="D19" s="81">
        <v>326</v>
      </c>
      <c r="E19" s="81">
        <v>437.67</v>
      </c>
      <c r="F19" s="10">
        <f t="shared" si="0"/>
        <v>134.25460122699386</v>
      </c>
    </row>
    <row r="20" spans="1:6" s="39" customFormat="1" ht="16.5" customHeight="1">
      <c r="A20" s="52">
        <v>12</v>
      </c>
      <c r="B20" s="52"/>
      <c r="C20" s="70" t="s">
        <v>56</v>
      </c>
      <c r="D20" s="81">
        <v>11007.53</v>
      </c>
      <c r="E20" s="81">
        <v>11155.36</v>
      </c>
      <c r="F20" s="10">
        <f t="shared" si="0"/>
        <v>101.34298975337792</v>
      </c>
    </row>
    <row r="21" spans="1:6" s="39" customFormat="1" ht="14.25" customHeight="1">
      <c r="A21" s="52">
        <v>13</v>
      </c>
      <c r="B21" s="52"/>
      <c r="C21" s="70" t="s">
        <v>44</v>
      </c>
      <c r="D21" s="81">
        <v>82.5</v>
      </c>
      <c r="E21" s="81">
        <v>82.48</v>
      </c>
      <c r="F21" s="10">
        <f t="shared" si="0"/>
        <v>99.97575757575758</v>
      </c>
    </row>
    <row r="22" spans="1:6" s="39" customFormat="1" ht="16.5" customHeight="1">
      <c r="A22" s="52">
        <v>14</v>
      </c>
      <c r="B22" s="52"/>
      <c r="C22" s="70" t="s">
        <v>42</v>
      </c>
      <c r="D22" s="81">
        <v>10850</v>
      </c>
      <c r="E22" s="81">
        <v>11629.5</v>
      </c>
      <c r="F22" s="10">
        <f aca="true" t="shared" si="1" ref="F22:F27">E22/D22*100</f>
        <v>107.18433179723503</v>
      </c>
    </row>
    <row r="23" spans="1:6" s="39" customFormat="1" ht="15" customHeight="1">
      <c r="A23" s="52">
        <v>15</v>
      </c>
      <c r="B23" s="52"/>
      <c r="C23" s="70" t="s">
        <v>60</v>
      </c>
      <c r="D23" s="81">
        <v>7790</v>
      </c>
      <c r="E23" s="81">
        <v>8825.78</v>
      </c>
      <c r="F23" s="10">
        <f t="shared" si="1"/>
        <v>113.29627727856226</v>
      </c>
    </row>
    <row r="24" spans="1:6" s="11" customFormat="1" ht="11.25" customHeight="1">
      <c r="A24" s="12"/>
      <c r="B24" s="13"/>
      <c r="C24" s="66" t="s">
        <v>108</v>
      </c>
      <c r="D24" s="89">
        <f>SUM(D8:D23)</f>
        <v>663175</v>
      </c>
      <c r="E24" s="89">
        <f>SUM(E8:E23)</f>
        <v>650972.26</v>
      </c>
      <c r="F24" s="67">
        <f t="shared" si="1"/>
        <v>98.15995174727637</v>
      </c>
    </row>
    <row r="25" spans="1:12" s="39" customFormat="1" ht="16.5" customHeight="1">
      <c r="A25" s="53">
        <v>16</v>
      </c>
      <c r="B25" s="52"/>
      <c r="C25" s="63" t="s">
        <v>19</v>
      </c>
      <c r="D25" s="86">
        <v>1920.44</v>
      </c>
      <c r="E25" s="82">
        <v>1920.44</v>
      </c>
      <c r="F25" s="83">
        <f t="shared" si="1"/>
        <v>100</v>
      </c>
      <c r="G25" s="55"/>
      <c r="H25" s="55"/>
      <c r="I25" s="55"/>
      <c r="J25" s="55"/>
      <c r="K25" s="55"/>
      <c r="L25" s="55"/>
    </row>
    <row r="26" spans="1:12" s="39" customFormat="1" ht="15" customHeight="1">
      <c r="A26" s="56">
        <v>17</v>
      </c>
      <c r="B26" s="57"/>
      <c r="C26" s="53" t="s">
        <v>75</v>
      </c>
      <c r="D26" s="91">
        <v>55198</v>
      </c>
      <c r="E26" s="68">
        <v>55198</v>
      </c>
      <c r="F26" s="54">
        <f t="shared" si="1"/>
        <v>100</v>
      </c>
      <c r="G26" s="55"/>
      <c r="H26" s="55"/>
      <c r="I26" s="55"/>
      <c r="J26" s="55"/>
      <c r="K26" s="55"/>
      <c r="L26" s="55"/>
    </row>
    <row r="27" spans="1:12" s="39" customFormat="1" ht="21" customHeight="1">
      <c r="A27" s="56">
        <v>18</v>
      </c>
      <c r="B27" s="57"/>
      <c r="C27" s="72" t="s">
        <v>67</v>
      </c>
      <c r="D27" s="82">
        <f>D29+D31+D32+D33+D37+D34+D35+D36+D40+D41+D42+D43+D46+D47+D48+D49+D30+D50+D38+D45+D44+D39</f>
        <v>182377.2087</v>
      </c>
      <c r="E27" s="82">
        <f>E29+E31+E32+E33+E37+E34+E35+E36+E40+E41+E42+E43+E46+E47+E48+E49+E30+E38+E44+E45+E39</f>
        <v>171717.72</v>
      </c>
      <c r="F27" s="83">
        <f t="shared" si="1"/>
        <v>94.15525175761724</v>
      </c>
      <c r="G27" s="55"/>
      <c r="H27" s="55"/>
      <c r="I27" s="55"/>
      <c r="J27" s="55"/>
      <c r="K27" s="55"/>
      <c r="L27" s="55"/>
    </row>
    <row r="28" spans="1:12" s="39" customFormat="1" ht="9.75" customHeight="1">
      <c r="A28" s="56"/>
      <c r="B28" s="57"/>
      <c r="C28" s="70" t="s">
        <v>21</v>
      </c>
      <c r="D28" s="17"/>
      <c r="E28" s="17"/>
      <c r="F28" s="10"/>
      <c r="G28" s="55"/>
      <c r="H28" s="55"/>
      <c r="I28" s="55"/>
      <c r="J28" s="55"/>
      <c r="K28" s="55"/>
      <c r="L28" s="55"/>
    </row>
    <row r="29" spans="1:12" s="11" customFormat="1" ht="0.75" customHeight="1">
      <c r="A29" s="15"/>
      <c r="B29" s="16"/>
      <c r="C29" s="73" t="s">
        <v>95</v>
      </c>
      <c r="D29" s="84"/>
      <c r="E29" s="80"/>
      <c r="F29" s="10" t="e">
        <f aca="true" t="shared" si="2" ref="F29:F39">E29/D29*100</f>
        <v>#DIV/0!</v>
      </c>
      <c r="G29" s="14"/>
      <c r="H29" s="14"/>
      <c r="I29" s="14"/>
      <c r="J29" s="14"/>
      <c r="K29" s="14"/>
      <c r="L29" s="14"/>
    </row>
    <row r="30" spans="1:12" s="11" customFormat="1" ht="25.5" customHeight="1">
      <c r="A30" s="15"/>
      <c r="B30" s="16"/>
      <c r="C30" s="74" t="s">
        <v>92</v>
      </c>
      <c r="D30" s="85">
        <v>30000</v>
      </c>
      <c r="E30" s="80">
        <v>30000</v>
      </c>
      <c r="F30" s="10">
        <f t="shared" si="2"/>
        <v>100</v>
      </c>
      <c r="G30" s="14"/>
      <c r="H30" s="14"/>
      <c r="I30" s="14"/>
      <c r="J30" s="14"/>
      <c r="K30" s="14"/>
      <c r="L30" s="14"/>
    </row>
    <row r="31" spans="1:12" s="39" customFormat="1" ht="26.25" customHeight="1" hidden="1">
      <c r="A31" s="56"/>
      <c r="B31" s="57"/>
      <c r="C31" s="74" t="s">
        <v>102</v>
      </c>
      <c r="D31" s="85"/>
      <c r="E31" s="80"/>
      <c r="F31" s="10" t="e">
        <f t="shared" si="2"/>
        <v>#DIV/0!</v>
      </c>
      <c r="G31" s="55"/>
      <c r="H31" s="55"/>
      <c r="I31" s="55"/>
      <c r="J31" s="55"/>
      <c r="K31" s="55"/>
      <c r="L31" s="55"/>
    </row>
    <row r="32" spans="1:12" s="39" customFormat="1" ht="24.75" customHeight="1">
      <c r="A32" s="56"/>
      <c r="B32" s="57"/>
      <c r="C32" s="74" t="s">
        <v>80</v>
      </c>
      <c r="D32" s="85">
        <v>12400</v>
      </c>
      <c r="E32" s="80">
        <v>12400</v>
      </c>
      <c r="F32" s="10">
        <f t="shared" si="2"/>
        <v>100</v>
      </c>
      <c r="G32" s="55"/>
      <c r="H32" s="55"/>
      <c r="I32" s="55"/>
      <c r="J32" s="55"/>
      <c r="K32" s="55"/>
      <c r="L32" s="55"/>
    </row>
    <row r="33" spans="1:12" s="39" customFormat="1" ht="46.5" customHeight="1" hidden="1">
      <c r="A33" s="56"/>
      <c r="B33" s="57"/>
      <c r="C33" s="74" t="s">
        <v>101</v>
      </c>
      <c r="D33" s="85"/>
      <c r="E33" s="80"/>
      <c r="F33" s="10" t="e">
        <f t="shared" si="2"/>
        <v>#DIV/0!</v>
      </c>
      <c r="G33" s="55"/>
      <c r="H33" s="55"/>
      <c r="I33" s="55"/>
      <c r="J33" s="55"/>
      <c r="K33" s="55"/>
      <c r="L33" s="55"/>
    </row>
    <row r="34" spans="1:12" s="39" customFormat="1" ht="14.25" customHeight="1">
      <c r="A34" s="56"/>
      <c r="B34" s="57"/>
      <c r="C34" s="74" t="s">
        <v>100</v>
      </c>
      <c r="D34" s="84">
        <v>32400</v>
      </c>
      <c r="E34" s="80">
        <v>32400</v>
      </c>
      <c r="F34" s="10">
        <f t="shared" si="2"/>
        <v>100</v>
      </c>
      <c r="G34" s="55"/>
      <c r="H34" s="55"/>
      <c r="I34" s="55"/>
      <c r="J34" s="55"/>
      <c r="K34" s="55"/>
      <c r="L34" s="55"/>
    </row>
    <row r="35" spans="1:12" s="39" customFormat="1" ht="26.25" customHeight="1">
      <c r="A35" s="56"/>
      <c r="B35" s="57"/>
      <c r="C35" s="74" t="s">
        <v>79</v>
      </c>
      <c r="D35" s="85">
        <v>964.8</v>
      </c>
      <c r="E35" s="80">
        <v>964.8</v>
      </c>
      <c r="F35" s="10">
        <f t="shared" si="2"/>
        <v>100</v>
      </c>
      <c r="G35" s="55"/>
      <c r="H35" s="55"/>
      <c r="I35" s="55"/>
      <c r="J35" s="55"/>
      <c r="K35" s="55"/>
      <c r="L35" s="55"/>
    </row>
    <row r="36" spans="1:12" s="39" customFormat="1" ht="33" customHeight="1">
      <c r="A36" s="56"/>
      <c r="B36" s="57"/>
      <c r="C36" s="74" t="s">
        <v>110</v>
      </c>
      <c r="D36" s="85">
        <v>4390.97</v>
      </c>
      <c r="E36" s="80">
        <v>4390.97</v>
      </c>
      <c r="F36" s="10">
        <f t="shared" si="2"/>
        <v>100</v>
      </c>
      <c r="G36" s="55"/>
      <c r="H36" s="55"/>
      <c r="I36" s="55"/>
      <c r="J36" s="55"/>
      <c r="K36" s="55"/>
      <c r="L36" s="55"/>
    </row>
    <row r="37" spans="1:12" s="39" customFormat="1" ht="27" customHeight="1" hidden="1">
      <c r="A37" s="56"/>
      <c r="B37" s="57"/>
      <c r="C37" s="74" t="s">
        <v>99</v>
      </c>
      <c r="D37" s="85"/>
      <c r="E37" s="80"/>
      <c r="F37" s="10" t="e">
        <f t="shared" si="2"/>
        <v>#DIV/0!</v>
      </c>
      <c r="G37" s="55"/>
      <c r="H37" s="55"/>
      <c r="I37" s="55"/>
      <c r="J37" s="55"/>
      <c r="K37" s="55"/>
      <c r="L37" s="55"/>
    </row>
    <row r="38" spans="1:12" s="39" customFormat="1" ht="15.75" customHeight="1">
      <c r="A38" s="56"/>
      <c r="B38" s="57"/>
      <c r="C38" s="74" t="s">
        <v>98</v>
      </c>
      <c r="D38" s="85">
        <v>5817</v>
      </c>
      <c r="E38" s="80">
        <v>207.79</v>
      </c>
      <c r="F38" s="10">
        <f t="shared" si="2"/>
        <v>3.5721162111053806</v>
      </c>
      <c r="G38" s="55"/>
      <c r="H38" s="55"/>
      <c r="I38" s="55"/>
      <c r="J38" s="55"/>
      <c r="K38" s="55"/>
      <c r="L38" s="55"/>
    </row>
    <row r="39" spans="1:12" s="39" customFormat="1" ht="25.5" customHeight="1">
      <c r="A39" s="56"/>
      <c r="B39" s="57"/>
      <c r="C39" s="74" t="s">
        <v>114</v>
      </c>
      <c r="D39" s="85">
        <v>7375.1</v>
      </c>
      <c r="E39" s="80">
        <v>7328.3</v>
      </c>
      <c r="F39" s="10">
        <f t="shared" si="2"/>
        <v>99.3654323331209</v>
      </c>
      <c r="G39" s="55"/>
      <c r="H39" s="55"/>
      <c r="I39" s="55"/>
      <c r="J39" s="55"/>
      <c r="K39" s="55"/>
      <c r="L39" s="55"/>
    </row>
    <row r="40" spans="1:12" s="39" customFormat="1" ht="36.75" customHeight="1">
      <c r="A40" s="56"/>
      <c r="B40" s="57"/>
      <c r="C40" s="74" t="s">
        <v>112</v>
      </c>
      <c r="D40" s="85">
        <v>9487.88</v>
      </c>
      <c r="E40" s="80">
        <v>9487.88</v>
      </c>
      <c r="F40" s="10">
        <f>E40/D40*100</f>
        <v>100</v>
      </c>
      <c r="G40" s="55"/>
      <c r="H40" s="55"/>
      <c r="I40" s="55"/>
      <c r="J40" s="55"/>
      <c r="K40" s="55"/>
      <c r="L40" s="55"/>
    </row>
    <row r="41" spans="1:12" s="39" customFormat="1" ht="36.75" customHeight="1">
      <c r="A41" s="56"/>
      <c r="B41" s="57"/>
      <c r="C41" s="74" t="s">
        <v>111</v>
      </c>
      <c r="D41" s="85">
        <v>1187.68</v>
      </c>
      <c r="E41" s="80">
        <v>1187.68</v>
      </c>
      <c r="F41" s="10">
        <f>E41/D41*100</f>
        <v>100</v>
      </c>
      <c r="G41" s="55"/>
      <c r="H41" s="55"/>
      <c r="I41" s="55"/>
      <c r="J41" s="55"/>
      <c r="K41" s="55"/>
      <c r="L41" s="55"/>
    </row>
    <row r="42" spans="1:12" s="39" customFormat="1" ht="24" customHeight="1">
      <c r="A42" s="56"/>
      <c r="B42" s="57"/>
      <c r="C42" s="74" t="s">
        <v>103</v>
      </c>
      <c r="D42" s="85">
        <v>7000</v>
      </c>
      <c r="E42" s="80">
        <v>7000</v>
      </c>
      <c r="F42" s="10">
        <f>E42/D42*100</f>
        <v>100</v>
      </c>
      <c r="G42" s="55"/>
      <c r="H42" s="55"/>
      <c r="I42" s="55"/>
      <c r="J42" s="55"/>
      <c r="K42" s="55"/>
      <c r="L42" s="55"/>
    </row>
    <row r="43" spans="1:12" s="39" customFormat="1" ht="25.5" customHeight="1">
      <c r="A43" s="56"/>
      <c r="B43" s="57"/>
      <c r="C43" s="74" t="s">
        <v>91</v>
      </c>
      <c r="D43" s="85">
        <v>33905.63</v>
      </c>
      <c r="E43" s="80">
        <v>33905.64</v>
      </c>
      <c r="F43" s="10">
        <f aca="true" t="shared" si="3" ref="F43:F49">E43/D43*100</f>
        <v>100.00002949362687</v>
      </c>
      <c r="G43" s="55"/>
      <c r="H43" s="55"/>
      <c r="I43" s="55"/>
      <c r="J43" s="55"/>
      <c r="K43" s="55"/>
      <c r="L43" s="55"/>
    </row>
    <row r="44" spans="1:12" s="39" customFormat="1" ht="22.5" customHeight="1">
      <c r="A44" s="56"/>
      <c r="B44" s="57"/>
      <c r="C44" s="74" t="s">
        <v>83</v>
      </c>
      <c r="D44" s="84">
        <v>15040</v>
      </c>
      <c r="E44" s="17">
        <v>15040</v>
      </c>
      <c r="F44" s="10">
        <f t="shared" si="3"/>
        <v>100</v>
      </c>
      <c r="G44" s="55"/>
      <c r="H44" s="55"/>
      <c r="I44" s="55"/>
      <c r="J44" s="55"/>
      <c r="K44" s="55"/>
      <c r="L44" s="55"/>
    </row>
    <row r="45" spans="1:12" s="39" customFormat="1" ht="27" customHeight="1">
      <c r="A45" s="56"/>
      <c r="B45" s="57"/>
      <c r="C45" s="74" t="s">
        <v>96</v>
      </c>
      <c r="D45" s="84">
        <v>5000</v>
      </c>
      <c r="E45" s="80"/>
      <c r="F45" s="10">
        <f>E45/D45*100</f>
        <v>0</v>
      </c>
      <c r="G45" s="55"/>
      <c r="H45" s="55"/>
      <c r="I45" s="55"/>
      <c r="J45" s="55"/>
      <c r="K45" s="55"/>
      <c r="L45" s="55"/>
    </row>
    <row r="46" spans="1:12" s="39" customFormat="1" ht="26.25" customHeight="1">
      <c r="A46" s="56"/>
      <c r="B46" s="57"/>
      <c r="C46" s="74" t="s">
        <v>97</v>
      </c>
      <c r="D46" s="84">
        <v>146.096</v>
      </c>
      <c r="E46" s="80">
        <v>146.1</v>
      </c>
      <c r="F46" s="10">
        <f t="shared" si="3"/>
        <v>100.00273792574745</v>
      </c>
      <c r="G46" s="55"/>
      <c r="H46" s="55"/>
      <c r="I46" s="55"/>
      <c r="J46" s="55"/>
      <c r="K46" s="55"/>
      <c r="L46" s="55"/>
    </row>
    <row r="47" spans="1:12" s="39" customFormat="1" ht="25.5" customHeight="1">
      <c r="A47" s="56"/>
      <c r="B47" s="57"/>
      <c r="C47" s="74" t="s">
        <v>94</v>
      </c>
      <c r="D47" s="84">
        <v>5683.1427</v>
      </c>
      <c r="E47" s="80">
        <v>5683.12</v>
      </c>
      <c r="F47" s="10">
        <f t="shared" si="3"/>
        <v>99.99960057311247</v>
      </c>
      <c r="G47" s="55"/>
      <c r="H47" s="55"/>
      <c r="I47" s="55"/>
      <c r="J47" s="55"/>
      <c r="K47" s="55"/>
      <c r="L47" s="55"/>
    </row>
    <row r="48" spans="1:12" s="39" customFormat="1" ht="33.75" customHeight="1">
      <c r="A48" s="56"/>
      <c r="B48" s="57"/>
      <c r="C48" s="74" t="s">
        <v>109</v>
      </c>
      <c r="D48" s="84">
        <v>7216.62</v>
      </c>
      <c r="E48" s="80">
        <v>7215</v>
      </c>
      <c r="F48" s="10">
        <f t="shared" si="3"/>
        <v>99.97755181788705</v>
      </c>
      <c r="G48" s="55"/>
      <c r="H48" s="55"/>
      <c r="I48" s="55"/>
      <c r="J48" s="55"/>
      <c r="K48" s="55"/>
      <c r="L48" s="55"/>
    </row>
    <row r="49" spans="1:12" s="39" customFormat="1" ht="26.25" customHeight="1">
      <c r="A49" s="56"/>
      <c r="B49" s="57"/>
      <c r="C49" s="74" t="s">
        <v>115</v>
      </c>
      <c r="D49" s="84">
        <v>4362.29</v>
      </c>
      <c r="E49" s="80">
        <v>4360.44</v>
      </c>
      <c r="F49" s="10">
        <f t="shared" si="3"/>
        <v>99.95759108174835</v>
      </c>
      <c r="G49" s="55"/>
      <c r="H49" s="55"/>
      <c r="I49" s="55"/>
      <c r="J49" s="55"/>
      <c r="K49" s="55"/>
      <c r="L49" s="55"/>
    </row>
    <row r="50" spans="1:12" s="39" customFormat="1" ht="26.25" customHeight="1">
      <c r="A50" s="56"/>
      <c r="B50" s="57"/>
      <c r="C50" s="74" t="s">
        <v>84</v>
      </c>
      <c r="D50" s="17"/>
      <c r="E50" s="17"/>
      <c r="F50" s="10"/>
      <c r="G50" s="55"/>
      <c r="H50" s="55"/>
      <c r="I50" s="55"/>
      <c r="J50" s="55"/>
      <c r="K50" s="55"/>
      <c r="L50" s="55"/>
    </row>
    <row r="51" spans="1:12" s="39" customFormat="1" ht="24.75" customHeight="1">
      <c r="A51" s="56">
        <v>19</v>
      </c>
      <c r="B51" s="57"/>
      <c r="C51" s="75" t="s">
        <v>20</v>
      </c>
      <c r="D51" s="82">
        <f>D54+D55+D56+D57+D58+D59+D60+D62+D63+D64+D65+D88+D81+D80+D82+D78+D79+D61</f>
        <v>554727.2800000001</v>
      </c>
      <c r="E51" s="82">
        <f>E54+E55+E56+E57+E58+E59+E60+E62+E63+E64+E81+E82+E78+E61+E79+E80</f>
        <v>533096.48</v>
      </c>
      <c r="F51" s="83">
        <f>E51/D51*100</f>
        <v>96.10064246344615</v>
      </c>
      <c r="G51" s="55"/>
      <c r="H51" s="55"/>
      <c r="I51" s="55"/>
      <c r="J51" s="55"/>
      <c r="K51" s="55"/>
      <c r="L51" s="55"/>
    </row>
    <row r="52" spans="1:12" s="39" customFormat="1" ht="21.75" customHeight="1" hidden="1">
      <c r="A52" s="56"/>
      <c r="B52" s="57"/>
      <c r="C52" s="76"/>
      <c r="D52" s="58"/>
      <c r="E52" s="58"/>
      <c r="F52" s="54"/>
      <c r="G52" s="55"/>
      <c r="H52" s="55"/>
      <c r="I52" s="55"/>
      <c r="J52" s="55"/>
      <c r="K52" s="55"/>
      <c r="L52" s="55"/>
    </row>
    <row r="53" spans="1:12" s="5" customFormat="1" ht="10.5" customHeight="1">
      <c r="A53" s="7"/>
      <c r="B53" s="27"/>
      <c r="C53" s="77" t="s">
        <v>21</v>
      </c>
      <c r="D53" s="25"/>
      <c r="E53" s="25"/>
      <c r="F53" s="28"/>
      <c r="G53" s="26"/>
      <c r="H53" s="26"/>
      <c r="I53" s="26"/>
      <c r="J53" s="26"/>
      <c r="K53" s="26"/>
      <c r="L53" s="26"/>
    </row>
    <row r="54" spans="1:12" s="39" customFormat="1" ht="26.25" customHeight="1">
      <c r="A54" s="53"/>
      <c r="B54" s="59"/>
      <c r="C54" s="78" t="s">
        <v>68</v>
      </c>
      <c r="D54" s="84">
        <v>250099</v>
      </c>
      <c r="E54" s="80">
        <v>241059.27</v>
      </c>
      <c r="F54" s="10">
        <f aca="true" t="shared" si="4" ref="F54:F87">E54/D54*100</f>
        <v>96.38553932642672</v>
      </c>
      <c r="G54" s="55"/>
      <c r="H54" s="55"/>
      <c r="I54" s="55"/>
      <c r="J54" s="55"/>
      <c r="K54" s="55"/>
      <c r="L54" s="55"/>
    </row>
    <row r="55" spans="1:12" s="39" customFormat="1" ht="17.25" customHeight="1">
      <c r="A55" s="53"/>
      <c r="B55" s="52"/>
      <c r="C55" s="15" t="s">
        <v>41</v>
      </c>
      <c r="D55" s="84">
        <v>4667.26</v>
      </c>
      <c r="E55" s="80">
        <v>4667.26</v>
      </c>
      <c r="F55" s="10">
        <f t="shared" si="4"/>
        <v>100</v>
      </c>
      <c r="G55" s="55"/>
      <c r="H55" s="55"/>
      <c r="I55" s="55"/>
      <c r="J55" s="55"/>
      <c r="K55" s="55"/>
      <c r="L55" s="55"/>
    </row>
    <row r="56" spans="1:12" s="39" customFormat="1" ht="14.25" customHeight="1">
      <c r="A56" s="53"/>
      <c r="B56" s="52"/>
      <c r="C56" s="70" t="s">
        <v>85</v>
      </c>
      <c r="D56" s="92">
        <v>1216.64</v>
      </c>
      <c r="E56" s="81">
        <v>1216.64</v>
      </c>
      <c r="F56" s="10">
        <f t="shared" si="4"/>
        <v>100</v>
      </c>
      <c r="G56" s="55"/>
      <c r="H56" s="55"/>
      <c r="I56" s="55"/>
      <c r="J56" s="55"/>
      <c r="K56" s="55"/>
      <c r="L56" s="55"/>
    </row>
    <row r="57" spans="1:12" s="39" customFormat="1" ht="21.75" customHeight="1">
      <c r="A57" s="53"/>
      <c r="B57" s="52"/>
      <c r="C57" s="73" t="s">
        <v>71</v>
      </c>
      <c r="D57" s="92">
        <v>205882</v>
      </c>
      <c r="E57" s="81">
        <v>197082</v>
      </c>
      <c r="F57" s="10">
        <f t="shared" si="4"/>
        <v>95.72570695835478</v>
      </c>
      <c r="G57" s="55"/>
      <c r="H57" s="55"/>
      <c r="I57" s="55"/>
      <c r="J57" s="55"/>
      <c r="K57" s="55"/>
      <c r="L57" s="55"/>
    </row>
    <row r="58" spans="1:12" s="39" customFormat="1" ht="23.25" customHeight="1">
      <c r="A58" s="53"/>
      <c r="B58" s="52"/>
      <c r="C58" s="73" t="s">
        <v>105</v>
      </c>
      <c r="D58" s="92">
        <v>29701.69</v>
      </c>
      <c r="E58" s="81">
        <v>29482.73</v>
      </c>
      <c r="F58" s="10">
        <f t="shared" si="4"/>
        <v>99.26280289101395</v>
      </c>
      <c r="G58" s="55"/>
      <c r="H58" s="55"/>
      <c r="I58" s="55"/>
      <c r="J58" s="55"/>
      <c r="K58" s="55"/>
      <c r="L58" s="55"/>
    </row>
    <row r="59" spans="1:12" s="39" customFormat="1" ht="42" customHeight="1">
      <c r="A59" s="53"/>
      <c r="B59" s="52"/>
      <c r="C59" s="73" t="s">
        <v>116</v>
      </c>
      <c r="D59" s="92">
        <v>7136.76</v>
      </c>
      <c r="E59" s="81">
        <v>6550.29</v>
      </c>
      <c r="F59" s="10">
        <f t="shared" si="4"/>
        <v>91.78240546130176</v>
      </c>
      <c r="G59" s="55"/>
      <c r="H59" s="55"/>
      <c r="I59" s="55"/>
      <c r="J59" s="55"/>
      <c r="K59" s="55"/>
      <c r="L59" s="55"/>
    </row>
    <row r="60" spans="1:12" s="39" customFormat="1" ht="39" customHeight="1">
      <c r="A60" s="53"/>
      <c r="B60" s="52"/>
      <c r="C60" s="73" t="s">
        <v>104</v>
      </c>
      <c r="D60" s="92">
        <v>28037.81</v>
      </c>
      <c r="E60" s="81">
        <v>27042.64</v>
      </c>
      <c r="F60" s="10">
        <f t="shared" si="4"/>
        <v>96.45061436681395</v>
      </c>
      <c r="G60" s="55"/>
      <c r="H60" s="55"/>
      <c r="I60" s="55"/>
      <c r="J60" s="55"/>
      <c r="K60" s="55"/>
      <c r="L60" s="55"/>
    </row>
    <row r="61" spans="1:12" s="39" customFormat="1" ht="41.25" customHeight="1">
      <c r="A61" s="53"/>
      <c r="B61" s="52"/>
      <c r="C61" s="73" t="s">
        <v>106</v>
      </c>
      <c r="D61" s="92">
        <v>3.22</v>
      </c>
      <c r="E61" s="81">
        <v>3.22</v>
      </c>
      <c r="F61" s="10">
        <f t="shared" si="4"/>
        <v>100</v>
      </c>
      <c r="G61" s="55"/>
      <c r="H61" s="55"/>
      <c r="I61" s="55"/>
      <c r="J61" s="55"/>
      <c r="K61" s="55"/>
      <c r="L61" s="55"/>
    </row>
    <row r="62" spans="1:12" s="39" customFormat="1" ht="21.75" customHeight="1">
      <c r="A62" s="53"/>
      <c r="B62" s="52"/>
      <c r="C62" s="70" t="s">
        <v>88</v>
      </c>
      <c r="D62" s="92">
        <v>13518</v>
      </c>
      <c r="E62" s="81">
        <v>12418</v>
      </c>
      <c r="F62" s="10">
        <f t="shared" si="4"/>
        <v>91.86270158307443</v>
      </c>
      <c r="G62" s="55"/>
      <c r="H62" s="55"/>
      <c r="I62" s="55"/>
      <c r="J62" s="55"/>
      <c r="K62" s="55"/>
      <c r="L62" s="55"/>
    </row>
    <row r="63" spans="1:12" s="39" customFormat="1" ht="19.5" customHeight="1">
      <c r="A63" s="53"/>
      <c r="B63" s="52"/>
      <c r="C63" s="70" t="s">
        <v>65</v>
      </c>
      <c r="D63" s="92">
        <v>794.91</v>
      </c>
      <c r="E63" s="81">
        <v>794.91</v>
      </c>
      <c r="F63" s="10">
        <f t="shared" si="4"/>
        <v>100</v>
      </c>
      <c r="G63" s="55"/>
      <c r="H63" s="55"/>
      <c r="I63" s="55"/>
      <c r="J63" s="55"/>
      <c r="K63" s="55"/>
      <c r="L63" s="55"/>
    </row>
    <row r="64" spans="1:12" s="39" customFormat="1" ht="15" customHeight="1">
      <c r="A64" s="53"/>
      <c r="B64" s="52"/>
      <c r="C64" s="70" t="s">
        <v>43</v>
      </c>
      <c r="D64" s="92">
        <v>817.48</v>
      </c>
      <c r="E64" s="81">
        <v>817.47</v>
      </c>
      <c r="F64" s="10">
        <f t="shared" si="4"/>
        <v>99.99877672848265</v>
      </c>
      <c r="G64" s="55"/>
      <c r="H64" s="55"/>
      <c r="I64" s="55"/>
      <c r="J64" s="55"/>
      <c r="K64" s="55"/>
      <c r="L64" s="55"/>
    </row>
    <row r="65" spans="1:12" s="39" customFormat="1" ht="11.25" customHeight="1" hidden="1">
      <c r="A65" s="53"/>
      <c r="B65" s="52"/>
      <c r="C65" s="70" t="s">
        <v>86</v>
      </c>
      <c r="D65" s="93"/>
      <c r="E65" s="79"/>
      <c r="F65" s="10" t="e">
        <f t="shared" si="4"/>
        <v>#DIV/0!</v>
      </c>
      <c r="G65" s="55"/>
      <c r="H65" s="55"/>
      <c r="I65" s="55"/>
      <c r="J65" s="55"/>
      <c r="K65" s="55"/>
      <c r="L65" s="55"/>
    </row>
    <row r="66" spans="1:12" s="39" customFormat="1" ht="11.25" customHeight="1" hidden="1">
      <c r="A66" s="53"/>
      <c r="B66" s="52"/>
      <c r="C66" s="70" t="s">
        <v>46</v>
      </c>
      <c r="D66" s="93"/>
      <c r="E66" s="79"/>
      <c r="F66" s="10" t="e">
        <f t="shared" si="4"/>
        <v>#DIV/0!</v>
      </c>
      <c r="G66" s="55"/>
      <c r="H66" s="55"/>
      <c r="I66" s="55"/>
      <c r="J66" s="55"/>
      <c r="K66" s="55"/>
      <c r="L66" s="55"/>
    </row>
    <row r="67" spans="1:12" s="39" customFormat="1" ht="12.75" customHeight="1" hidden="1">
      <c r="A67" s="53"/>
      <c r="B67" s="52"/>
      <c r="C67" s="70" t="s">
        <v>45</v>
      </c>
      <c r="D67" s="93"/>
      <c r="E67" s="79"/>
      <c r="F67" s="10" t="e">
        <f t="shared" si="4"/>
        <v>#DIV/0!</v>
      </c>
      <c r="G67" s="55"/>
      <c r="H67" s="55"/>
      <c r="I67" s="55"/>
      <c r="J67" s="55"/>
      <c r="K67" s="55"/>
      <c r="L67" s="55"/>
    </row>
    <row r="68" spans="1:12" s="39" customFormat="1" ht="11.25" customHeight="1" hidden="1">
      <c r="A68" s="53"/>
      <c r="B68" s="52"/>
      <c r="C68" s="70" t="s">
        <v>47</v>
      </c>
      <c r="D68" s="93"/>
      <c r="E68" s="79"/>
      <c r="F68" s="10" t="e">
        <f t="shared" si="4"/>
        <v>#DIV/0!</v>
      </c>
      <c r="G68" s="55"/>
      <c r="H68" s="55"/>
      <c r="I68" s="55"/>
      <c r="J68" s="55"/>
      <c r="K68" s="55"/>
      <c r="L68" s="55"/>
    </row>
    <row r="69" spans="1:12" s="39" customFormat="1" ht="10.5" customHeight="1" hidden="1">
      <c r="A69" s="53"/>
      <c r="B69" s="52"/>
      <c r="C69" s="70" t="s">
        <v>48</v>
      </c>
      <c r="D69" s="93"/>
      <c r="E69" s="79"/>
      <c r="F69" s="10" t="e">
        <f t="shared" si="4"/>
        <v>#DIV/0!</v>
      </c>
      <c r="G69" s="55"/>
      <c r="H69" s="55"/>
      <c r="I69" s="55"/>
      <c r="J69" s="55"/>
      <c r="K69" s="55"/>
      <c r="L69" s="55"/>
    </row>
    <row r="70" spans="1:12" s="39" customFormat="1" ht="12.75" customHeight="1" hidden="1">
      <c r="A70" s="53"/>
      <c r="B70" s="52"/>
      <c r="C70" s="70" t="s">
        <v>49</v>
      </c>
      <c r="D70" s="93"/>
      <c r="E70" s="79"/>
      <c r="F70" s="10" t="e">
        <f t="shared" si="4"/>
        <v>#DIV/0!</v>
      </c>
      <c r="G70" s="55"/>
      <c r="H70" s="55"/>
      <c r="I70" s="55"/>
      <c r="J70" s="55"/>
      <c r="K70" s="55"/>
      <c r="L70" s="55"/>
    </row>
    <row r="71" spans="1:12" s="39" customFormat="1" ht="11.25" customHeight="1" hidden="1">
      <c r="A71" s="53"/>
      <c r="B71" s="52"/>
      <c r="C71" s="70" t="s">
        <v>50</v>
      </c>
      <c r="D71" s="93"/>
      <c r="E71" s="79"/>
      <c r="F71" s="10" t="e">
        <f t="shared" si="4"/>
        <v>#DIV/0!</v>
      </c>
      <c r="G71" s="55"/>
      <c r="H71" s="55"/>
      <c r="I71" s="55"/>
      <c r="J71" s="55"/>
      <c r="K71" s="55"/>
      <c r="L71" s="55"/>
    </row>
    <row r="72" spans="1:12" s="39" customFormat="1" ht="12.75" customHeight="1" hidden="1">
      <c r="A72" s="53"/>
      <c r="B72" s="52"/>
      <c r="C72" s="70" t="s">
        <v>51</v>
      </c>
      <c r="D72" s="93"/>
      <c r="E72" s="79"/>
      <c r="F72" s="10" t="e">
        <f t="shared" si="4"/>
        <v>#DIV/0!</v>
      </c>
      <c r="G72" s="55"/>
      <c r="H72" s="55"/>
      <c r="I72" s="55"/>
      <c r="J72" s="55"/>
      <c r="K72" s="55"/>
      <c r="L72" s="55"/>
    </row>
    <row r="73" spans="1:12" s="39" customFormat="1" ht="13.5" customHeight="1" hidden="1">
      <c r="A73" s="53"/>
      <c r="B73" s="52"/>
      <c r="C73" s="70" t="s">
        <v>52</v>
      </c>
      <c r="D73" s="93"/>
      <c r="E73" s="79"/>
      <c r="F73" s="10" t="e">
        <f t="shared" si="4"/>
        <v>#DIV/0!</v>
      </c>
      <c r="G73" s="55"/>
      <c r="H73" s="55"/>
      <c r="I73" s="55"/>
      <c r="J73" s="55"/>
      <c r="K73" s="55"/>
      <c r="L73" s="55"/>
    </row>
    <row r="74" spans="1:12" s="39" customFormat="1" ht="0.75" customHeight="1" hidden="1">
      <c r="A74" s="53"/>
      <c r="B74" s="52"/>
      <c r="C74" s="70" t="s">
        <v>53</v>
      </c>
      <c r="D74" s="93"/>
      <c r="E74" s="79"/>
      <c r="F74" s="10" t="e">
        <f t="shared" si="4"/>
        <v>#DIV/0!</v>
      </c>
      <c r="G74" s="55"/>
      <c r="H74" s="55"/>
      <c r="I74" s="55"/>
      <c r="J74" s="55"/>
      <c r="K74" s="55"/>
      <c r="L74" s="55"/>
    </row>
    <row r="75" spans="1:12" s="39" customFormat="1" ht="0.75" customHeight="1" hidden="1">
      <c r="A75" s="53"/>
      <c r="B75" s="52"/>
      <c r="C75" s="70" t="s">
        <v>55</v>
      </c>
      <c r="D75" s="93"/>
      <c r="E75" s="79"/>
      <c r="F75" s="10" t="e">
        <f t="shared" si="4"/>
        <v>#DIV/0!</v>
      </c>
      <c r="G75" s="55"/>
      <c r="H75" s="55"/>
      <c r="I75" s="55"/>
      <c r="J75" s="55"/>
      <c r="K75" s="55"/>
      <c r="L75" s="55"/>
    </row>
    <row r="76" spans="1:12" s="39" customFormat="1" ht="13.5" customHeight="1" hidden="1">
      <c r="A76" s="53"/>
      <c r="B76" s="52"/>
      <c r="C76" s="70" t="s">
        <v>54</v>
      </c>
      <c r="D76" s="93"/>
      <c r="E76" s="79"/>
      <c r="F76" s="10" t="e">
        <f t="shared" si="4"/>
        <v>#DIV/0!</v>
      </c>
      <c r="G76" s="55"/>
      <c r="H76" s="55"/>
      <c r="I76" s="55"/>
      <c r="J76" s="55"/>
      <c r="K76" s="55"/>
      <c r="L76" s="55"/>
    </row>
    <row r="77" spans="1:12" s="39" customFormat="1" ht="0.75" customHeight="1" hidden="1">
      <c r="A77" s="53"/>
      <c r="B77" s="52"/>
      <c r="C77" s="73" t="s">
        <v>93</v>
      </c>
      <c r="D77" s="93"/>
      <c r="E77" s="79"/>
      <c r="F77" s="10" t="e">
        <f t="shared" si="4"/>
        <v>#DIV/0!</v>
      </c>
      <c r="G77" s="55"/>
      <c r="H77" s="55"/>
      <c r="I77" s="55"/>
      <c r="J77" s="55"/>
      <c r="K77" s="55"/>
      <c r="L77" s="55"/>
    </row>
    <row r="78" spans="1:12" s="39" customFormat="1" ht="26.25" customHeight="1">
      <c r="A78" s="53"/>
      <c r="B78" s="52"/>
      <c r="C78" s="73" t="s">
        <v>87</v>
      </c>
      <c r="D78" s="92">
        <v>0.67</v>
      </c>
      <c r="E78" s="81">
        <v>0.67</v>
      </c>
      <c r="F78" s="10">
        <f t="shared" si="4"/>
        <v>100</v>
      </c>
      <c r="G78" s="55"/>
      <c r="H78" s="55"/>
      <c r="I78" s="55"/>
      <c r="J78" s="55"/>
      <c r="K78" s="55"/>
      <c r="L78" s="55"/>
    </row>
    <row r="79" spans="1:12" s="39" customFormat="1" ht="24" customHeight="1">
      <c r="A79" s="53"/>
      <c r="B79" s="52"/>
      <c r="C79" s="73" t="s">
        <v>107</v>
      </c>
      <c r="D79" s="92">
        <v>4878.22</v>
      </c>
      <c r="E79" s="81">
        <v>4878.22</v>
      </c>
      <c r="F79" s="10">
        <f t="shared" si="4"/>
        <v>100</v>
      </c>
      <c r="G79" s="55"/>
      <c r="H79" s="55"/>
      <c r="I79" s="55"/>
      <c r="J79" s="55"/>
      <c r="K79" s="55"/>
      <c r="L79" s="55"/>
    </row>
    <row r="80" spans="1:12" s="39" customFormat="1" ht="21.75" customHeight="1">
      <c r="A80" s="53"/>
      <c r="B80" s="52"/>
      <c r="C80" s="73" t="s">
        <v>76</v>
      </c>
      <c r="D80" s="92">
        <v>882.13</v>
      </c>
      <c r="E80" s="79"/>
      <c r="F80" s="10">
        <f t="shared" si="4"/>
        <v>0</v>
      </c>
      <c r="G80" s="55"/>
      <c r="H80" s="55"/>
      <c r="I80" s="55"/>
      <c r="J80" s="55"/>
      <c r="K80" s="55"/>
      <c r="L80" s="55"/>
    </row>
    <row r="81" spans="1:12" s="39" customFormat="1" ht="12.75" customHeight="1">
      <c r="A81" s="53"/>
      <c r="B81" s="52"/>
      <c r="C81" s="73" t="s">
        <v>61</v>
      </c>
      <c r="D81" s="92">
        <v>50.56</v>
      </c>
      <c r="E81" s="81">
        <v>50.56</v>
      </c>
      <c r="F81" s="10">
        <f t="shared" si="4"/>
        <v>100</v>
      </c>
      <c r="G81" s="55"/>
      <c r="H81" s="55"/>
      <c r="I81" s="55"/>
      <c r="J81" s="55"/>
      <c r="K81" s="55"/>
      <c r="L81" s="55"/>
    </row>
    <row r="82" spans="1:12" s="39" customFormat="1" ht="15.75" customHeight="1">
      <c r="A82" s="53"/>
      <c r="B82" s="52"/>
      <c r="C82" s="73" t="s">
        <v>70</v>
      </c>
      <c r="D82" s="92">
        <v>7040.93</v>
      </c>
      <c r="E82" s="81">
        <v>7032.6</v>
      </c>
      <c r="F82" s="10">
        <f>E82/D82*100</f>
        <v>99.88169176515035</v>
      </c>
      <c r="G82" s="55"/>
      <c r="H82" s="55"/>
      <c r="I82" s="55"/>
      <c r="J82" s="55"/>
      <c r="K82" s="55"/>
      <c r="L82" s="55"/>
    </row>
    <row r="83" spans="1:12" s="39" customFormat="1" ht="21" customHeight="1" hidden="1">
      <c r="A83" s="53"/>
      <c r="B83" s="52"/>
      <c r="C83" s="73" t="s">
        <v>62</v>
      </c>
      <c r="D83" s="79"/>
      <c r="E83" s="79"/>
      <c r="F83" s="10" t="e">
        <f t="shared" si="4"/>
        <v>#DIV/0!</v>
      </c>
      <c r="G83" s="55"/>
      <c r="H83" s="55"/>
      <c r="I83" s="55"/>
      <c r="J83" s="55"/>
      <c r="K83" s="55"/>
      <c r="L83" s="55"/>
    </row>
    <row r="84" spans="1:12" s="39" customFormat="1" ht="25.5" customHeight="1" hidden="1">
      <c r="A84" s="53"/>
      <c r="B84" s="52"/>
      <c r="C84" s="73" t="s">
        <v>63</v>
      </c>
      <c r="D84" s="79"/>
      <c r="E84" s="79"/>
      <c r="F84" s="10" t="e">
        <f t="shared" si="4"/>
        <v>#DIV/0!</v>
      </c>
      <c r="G84" s="55"/>
      <c r="H84" s="55"/>
      <c r="I84" s="55"/>
      <c r="J84" s="55"/>
      <c r="K84" s="55"/>
      <c r="L84" s="55"/>
    </row>
    <row r="85" spans="1:12" s="39" customFormat="1" ht="21.75" customHeight="1" hidden="1">
      <c r="A85" s="53"/>
      <c r="B85" s="52"/>
      <c r="C85" s="73" t="s">
        <v>64</v>
      </c>
      <c r="D85" s="79"/>
      <c r="E85" s="79"/>
      <c r="F85" s="10" t="e">
        <f t="shared" si="4"/>
        <v>#DIV/0!</v>
      </c>
      <c r="G85" s="55"/>
      <c r="H85" s="55"/>
      <c r="I85" s="55"/>
      <c r="J85" s="55"/>
      <c r="K85" s="55"/>
      <c r="L85" s="55"/>
    </row>
    <row r="86" spans="1:12" s="39" customFormat="1" ht="13.5" customHeight="1" hidden="1">
      <c r="A86" s="53"/>
      <c r="B86" s="52"/>
      <c r="C86" s="73"/>
      <c r="D86" s="79"/>
      <c r="E86" s="79"/>
      <c r="F86" s="10" t="e">
        <f t="shared" si="4"/>
        <v>#DIV/0!</v>
      </c>
      <c r="G86" s="55"/>
      <c r="H86" s="55"/>
      <c r="I86" s="55"/>
      <c r="J86" s="55"/>
      <c r="K86" s="55"/>
      <c r="L86" s="55"/>
    </row>
    <row r="87" spans="1:12" s="39" customFormat="1" ht="0.75" customHeight="1" hidden="1">
      <c r="A87" s="53"/>
      <c r="B87" s="52"/>
      <c r="C87" s="73" t="s">
        <v>77</v>
      </c>
      <c r="D87" s="79"/>
      <c r="E87" s="79"/>
      <c r="F87" s="10" t="e">
        <f t="shared" si="4"/>
        <v>#DIV/0!</v>
      </c>
      <c r="G87" s="55"/>
      <c r="H87" s="55"/>
      <c r="I87" s="55"/>
      <c r="J87" s="55"/>
      <c r="K87" s="55"/>
      <c r="L87" s="55"/>
    </row>
    <row r="88" spans="1:12" s="39" customFormat="1" ht="12.75" customHeight="1" hidden="1">
      <c r="A88" s="53"/>
      <c r="B88" s="52"/>
      <c r="C88" s="73"/>
      <c r="D88" s="79"/>
      <c r="E88" s="79"/>
      <c r="F88" s="10"/>
      <c r="G88" s="55"/>
      <c r="H88" s="55"/>
      <c r="I88" s="55"/>
      <c r="J88" s="55"/>
      <c r="K88" s="55"/>
      <c r="L88" s="55"/>
    </row>
    <row r="89" spans="1:12" s="39" customFormat="1" ht="18.75" customHeight="1">
      <c r="A89" s="53">
        <v>19</v>
      </c>
      <c r="B89" s="52"/>
      <c r="C89" s="73" t="s">
        <v>66</v>
      </c>
      <c r="D89" s="79"/>
      <c r="E89" s="81">
        <v>-55.3</v>
      </c>
      <c r="F89" s="10"/>
      <c r="G89" s="55"/>
      <c r="H89" s="55"/>
      <c r="I89" s="55"/>
      <c r="J89" s="55"/>
      <c r="K89" s="55"/>
      <c r="L89" s="55"/>
    </row>
    <row r="90" spans="1:12" s="39" customFormat="1" ht="16.5" customHeight="1">
      <c r="A90" s="53">
        <v>20</v>
      </c>
      <c r="B90" s="52"/>
      <c r="C90" s="73" t="s">
        <v>89</v>
      </c>
      <c r="D90" s="79"/>
      <c r="E90" s="81">
        <v>24.39</v>
      </c>
      <c r="F90" s="10"/>
      <c r="G90" s="55"/>
      <c r="H90" s="55"/>
      <c r="I90" s="55"/>
      <c r="J90" s="55"/>
      <c r="K90" s="55"/>
      <c r="L90" s="55"/>
    </row>
    <row r="91" spans="1:12" s="5" customFormat="1" ht="18" customHeight="1">
      <c r="A91" s="29"/>
      <c r="B91" s="30"/>
      <c r="C91" s="18" t="s">
        <v>22</v>
      </c>
      <c r="D91" s="65">
        <f>D24+D25+D27+D51+D90+D26</f>
        <v>1457397.9287</v>
      </c>
      <c r="E91" s="65">
        <f>E24+E25+E27+E51+E89+E90+E26</f>
        <v>1412873.9899999998</v>
      </c>
      <c r="F91" s="19">
        <f>E91/D91*100</f>
        <v>96.94497035962473</v>
      </c>
      <c r="G91" s="69"/>
      <c r="H91" s="26"/>
      <c r="I91" s="26"/>
      <c r="J91" s="26"/>
      <c r="K91" s="26"/>
      <c r="L91" s="26"/>
    </row>
    <row r="92" spans="1:12" s="5" customFormat="1" ht="17.25" customHeight="1">
      <c r="A92" s="7"/>
      <c r="B92" s="24"/>
      <c r="C92" s="88" t="s">
        <v>23</v>
      </c>
      <c r="D92" s="25"/>
      <c r="E92" s="25"/>
      <c r="F92" s="7"/>
      <c r="G92" s="26"/>
      <c r="H92" s="26"/>
      <c r="I92" s="26"/>
      <c r="J92" s="26"/>
      <c r="K92" s="26"/>
      <c r="L92" s="26"/>
    </row>
    <row r="93" spans="1:12" s="39" customFormat="1" ht="24.75" customHeight="1">
      <c r="A93" s="53">
        <v>1</v>
      </c>
      <c r="B93" s="60" t="s">
        <v>32</v>
      </c>
      <c r="C93" s="71" t="s">
        <v>90</v>
      </c>
      <c r="D93" s="81">
        <v>199516.55</v>
      </c>
      <c r="E93" s="81">
        <v>196973.77</v>
      </c>
      <c r="F93" s="10">
        <f aca="true" t="shared" si="5" ref="F93:F104">E93/D93*100</f>
        <v>98.72552928566579</v>
      </c>
      <c r="G93" s="55"/>
      <c r="H93" s="55"/>
      <c r="I93" s="55"/>
      <c r="J93" s="55"/>
      <c r="K93" s="55"/>
      <c r="L93" s="55"/>
    </row>
    <row r="94" spans="1:12" s="39" customFormat="1" ht="21.75" customHeight="1">
      <c r="A94" s="53">
        <v>2</v>
      </c>
      <c r="B94" s="60" t="s">
        <v>33</v>
      </c>
      <c r="C94" s="71" t="s">
        <v>24</v>
      </c>
      <c r="D94" s="81">
        <v>16198.78</v>
      </c>
      <c r="E94" s="81">
        <v>16191.37</v>
      </c>
      <c r="F94" s="10">
        <f t="shared" si="5"/>
        <v>99.95425581432676</v>
      </c>
      <c r="G94" s="55"/>
      <c r="H94" s="55"/>
      <c r="I94" s="55"/>
      <c r="J94" s="55"/>
      <c r="K94" s="55"/>
      <c r="L94" s="55"/>
    </row>
    <row r="95" spans="1:12" s="39" customFormat="1" ht="20.25" customHeight="1">
      <c r="A95" s="53">
        <v>3</v>
      </c>
      <c r="B95" s="60" t="s">
        <v>34</v>
      </c>
      <c r="C95" s="71" t="s">
        <v>25</v>
      </c>
      <c r="D95" s="81">
        <v>58375.7</v>
      </c>
      <c r="E95" s="81">
        <v>57451.17</v>
      </c>
      <c r="F95" s="10">
        <f t="shared" si="5"/>
        <v>98.41624168960715</v>
      </c>
      <c r="G95" s="55"/>
      <c r="H95" s="55"/>
      <c r="I95" s="55"/>
      <c r="J95" s="55"/>
      <c r="K95" s="55"/>
      <c r="L95" s="55"/>
    </row>
    <row r="96" spans="1:12" s="39" customFormat="1" ht="17.25" customHeight="1">
      <c r="A96" s="53">
        <v>4</v>
      </c>
      <c r="B96" s="60" t="s">
        <v>35</v>
      </c>
      <c r="C96" s="71" t="s">
        <v>26</v>
      </c>
      <c r="D96" s="81">
        <v>159191.86</v>
      </c>
      <c r="E96" s="81">
        <v>151396.96</v>
      </c>
      <c r="F96" s="10">
        <f t="shared" si="5"/>
        <v>95.10345566664024</v>
      </c>
      <c r="G96" s="55"/>
      <c r="H96" s="55"/>
      <c r="I96" s="55"/>
      <c r="J96" s="55"/>
      <c r="K96" s="55"/>
      <c r="L96" s="55"/>
    </row>
    <row r="97" spans="1:12" s="39" customFormat="1" ht="17.25" customHeight="1">
      <c r="A97" s="53">
        <v>5</v>
      </c>
      <c r="B97" s="60" t="s">
        <v>36</v>
      </c>
      <c r="C97" s="71" t="s">
        <v>27</v>
      </c>
      <c r="D97" s="81">
        <v>850539.89</v>
      </c>
      <c r="E97" s="81">
        <v>826514.6</v>
      </c>
      <c r="F97" s="10">
        <f t="shared" si="5"/>
        <v>97.17528945056297</v>
      </c>
      <c r="G97" s="55"/>
      <c r="H97" s="55"/>
      <c r="I97" s="55"/>
      <c r="J97" s="55"/>
      <c r="K97" s="55"/>
      <c r="L97" s="55"/>
    </row>
    <row r="98" spans="1:12" s="39" customFormat="1" ht="17.25" customHeight="1">
      <c r="A98" s="53">
        <v>6</v>
      </c>
      <c r="B98" s="60" t="s">
        <v>37</v>
      </c>
      <c r="C98" s="71" t="s">
        <v>28</v>
      </c>
      <c r="D98" s="81">
        <v>45190.78</v>
      </c>
      <c r="E98" s="81">
        <v>45168.32</v>
      </c>
      <c r="F98" s="10">
        <f t="shared" si="5"/>
        <v>99.95029959651062</v>
      </c>
      <c r="G98" s="55"/>
      <c r="H98" s="55"/>
      <c r="I98" s="55"/>
      <c r="J98" s="55"/>
      <c r="K98" s="55"/>
      <c r="L98" s="55"/>
    </row>
    <row r="99" spans="1:12" s="39" customFormat="1" ht="6.75" customHeight="1" hidden="1">
      <c r="A99" s="53">
        <v>7</v>
      </c>
      <c r="B99" s="60" t="s">
        <v>38</v>
      </c>
      <c r="C99" s="71" t="s">
        <v>29</v>
      </c>
      <c r="D99" s="79"/>
      <c r="E99" s="79"/>
      <c r="F99" s="10" t="e">
        <f t="shared" si="5"/>
        <v>#DIV/0!</v>
      </c>
      <c r="G99" s="55"/>
      <c r="H99" s="55"/>
      <c r="I99" s="55"/>
      <c r="J99" s="55"/>
      <c r="K99" s="55"/>
      <c r="L99" s="55"/>
    </row>
    <row r="100" spans="1:12" s="39" customFormat="1" ht="18" customHeight="1">
      <c r="A100" s="53">
        <v>8</v>
      </c>
      <c r="B100" s="60" t="s">
        <v>39</v>
      </c>
      <c r="C100" s="71" t="s">
        <v>30</v>
      </c>
      <c r="D100" s="81">
        <v>62172.17</v>
      </c>
      <c r="E100" s="81">
        <v>59488.67</v>
      </c>
      <c r="F100" s="10">
        <f t="shared" si="5"/>
        <v>95.6837601132468</v>
      </c>
      <c r="G100" s="55"/>
      <c r="H100" s="55"/>
      <c r="I100" s="55"/>
      <c r="J100" s="55"/>
      <c r="K100" s="55"/>
      <c r="L100" s="55"/>
    </row>
    <row r="101" spans="1:12" s="39" customFormat="1" ht="18.75" customHeight="1">
      <c r="A101" s="53">
        <v>9</v>
      </c>
      <c r="B101" s="60" t="s">
        <v>57</v>
      </c>
      <c r="C101" s="71" t="s">
        <v>72</v>
      </c>
      <c r="D101" s="81">
        <v>92614.28</v>
      </c>
      <c r="E101" s="81">
        <v>92558.28</v>
      </c>
      <c r="F101" s="10">
        <f t="shared" si="5"/>
        <v>99.93953416255032</v>
      </c>
      <c r="G101" s="55"/>
      <c r="H101" s="55"/>
      <c r="I101" s="55"/>
      <c r="J101" s="55"/>
      <c r="K101" s="55"/>
      <c r="L101" s="55"/>
    </row>
    <row r="102" spans="1:12" s="39" customFormat="1" ht="17.25" customHeight="1">
      <c r="A102" s="53"/>
      <c r="B102" s="60" t="s">
        <v>73</v>
      </c>
      <c r="C102" s="71" t="s">
        <v>74</v>
      </c>
      <c r="D102" s="81">
        <v>3380.74</v>
      </c>
      <c r="E102" s="81">
        <v>3380.74</v>
      </c>
      <c r="F102" s="10">
        <f t="shared" si="5"/>
        <v>100</v>
      </c>
      <c r="G102" s="55"/>
      <c r="H102" s="55"/>
      <c r="I102" s="55"/>
      <c r="J102" s="55"/>
      <c r="K102" s="55"/>
      <c r="L102" s="55"/>
    </row>
    <row r="103" spans="1:12" s="11" customFormat="1" ht="20.25" customHeight="1">
      <c r="A103" s="53">
        <v>10</v>
      </c>
      <c r="B103" s="60" t="s">
        <v>58</v>
      </c>
      <c r="C103" s="71" t="s">
        <v>59</v>
      </c>
      <c r="D103" s="81">
        <v>6487.8</v>
      </c>
      <c r="E103" s="81">
        <v>6445.05</v>
      </c>
      <c r="F103" s="10">
        <f t="shared" si="5"/>
        <v>99.34107093313604</v>
      </c>
      <c r="G103" s="14"/>
      <c r="H103" s="14"/>
      <c r="I103" s="14"/>
      <c r="J103" s="14"/>
      <c r="K103" s="14"/>
      <c r="L103" s="14"/>
    </row>
    <row r="104" spans="1:12" s="5" customFormat="1" ht="17.25" customHeight="1">
      <c r="A104" s="29"/>
      <c r="B104" s="31"/>
      <c r="C104" s="18" t="s">
        <v>31</v>
      </c>
      <c r="D104" s="65">
        <f>SUM(D93:D103)</f>
        <v>1493668.55</v>
      </c>
      <c r="E104" s="65">
        <f>SUM(E93:E103)</f>
        <v>1455568.9300000002</v>
      </c>
      <c r="F104" s="19">
        <f t="shared" si="5"/>
        <v>97.44925873949747</v>
      </c>
      <c r="G104" s="26"/>
      <c r="H104" s="26"/>
      <c r="I104" s="26"/>
      <c r="J104" s="62" t="s">
        <v>78</v>
      </c>
      <c r="K104" s="26"/>
      <c r="L104" s="26"/>
    </row>
    <row r="105" spans="1:12" s="5" customFormat="1" ht="17.25" customHeight="1">
      <c r="A105" s="29"/>
      <c r="B105" s="31"/>
      <c r="C105" s="18" t="s">
        <v>81</v>
      </c>
      <c r="D105" s="65">
        <f>D91-D104</f>
        <v>-36270.6213</v>
      </c>
      <c r="E105" s="65">
        <f>E91-E104</f>
        <v>-42694.94000000041</v>
      </c>
      <c r="F105" s="19"/>
      <c r="G105" s="26"/>
      <c r="H105" s="26"/>
      <c r="I105" s="26"/>
      <c r="J105" s="62"/>
      <c r="K105" s="26"/>
      <c r="L105" s="26"/>
    </row>
    <row r="106" spans="1:12" s="39" customFormat="1" ht="48" customHeight="1">
      <c r="A106" s="94" t="s">
        <v>117</v>
      </c>
      <c r="B106" s="95"/>
      <c r="C106" s="95"/>
      <c r="D106" s="95"/>
      <c r="E106" s="95"/>
      <c r="F106" s="95"/>
      <c r="G106" s="61"/>
      <c r="H106" s="61"/>
      <c r="I106" s="55"/>
      <c r="J106" s="55"/>
      <c r="K106" s="55"/>
      <c r="L106" s="55"/>
    </row>
    <row r="107" spans="1:12" s="5" customFormat="1" ht="12.75" customHeight="1" hidden="1">
      <c r="A107" s="32"/>
      <c r="B107" s="8"/>
      <c r="C107" s="33"/>
      <c r="D107" s="34"/>
      <c r="E107" s="34"/>
      <c r="F107" s="32"/>
      <c r="G107" s="26"/>
      <c r="H107" s="26"/>
      <c r="I107" s="26"/>
      <c r="J107" s="26"/>
      <c r="K107" s="26"/>
      <c r="L107" s="26"/>
    </row>
    <row r="108" spans="1:12" s="5" customFormat="1" ht="6" customHeight="1" hidden="1">
      <c r="A108" s="32"/>
      <c r="B108" s="8"/>
      <c r="C108" s="33"/>
      <c r="D108" s="34"/>
      <c r="E108" s="34"/>
      <c r="F108" s="32"/>
      <c r="G108" s="26"/>
      <c r="H108" s="26"/>
      <c r="I108" s="26"/>
      <c r="J108" s="26"/>
      <c r="K108" s="26"/>
      <c r="L108" s="26"/>
    </row>
    <row r="109" spans="1:12" s="5" customFormat="1" ht="34.5" customHeight="1">
      <c r="A109" s="96" t="s">
        <v>113</v>
      </c>
      <c r="B109" s="97"/>
      <c r="C109" s="97"/>
      <c r="D109" s="97"/>
      <c r="E109" s="97"/>
      <c r="F109" s="97"/>
      <c r="G109" s="26"/>
      <c r="H109" s="26"/>
      <c r="I109" s="26"/>
      <c r="J109" s="26"/>
      <c r="K109" s="26"/>
      <c r="L109" s="26"/>
    </row>
    <row r="110" spans="1:12" s="5" customFormat="1" ht="9.75" customHeight="1">
      <c r="A110" s="32"/>
      <c r="B110" s="8"/>
      <c r="C110" s="33"/>
      <c r="D110" s="34"/>
      <c r="E110" s="34"/>
      <c r="F110" s="32"/>
      <c r="G110" s="26"/>
      <c r="H110" s="26"/>
      <c r="I110" s="26"/>
      <c r="J110" s="26"/>
      <c r="K110" s="26"/>
      <c r="L110" s="26"/>
    </row>
    <row r="111" spans="1:6" s="5" customFormat="1" ht="12.75">
      <c r="A111" s="3"/>
      <c r="B111" s="4"/>
      <c r="C111" s="3"/>
      <c r="D111" s="3"/>
      <c r="E111" s="3"/>
      <c r="F111" s="3"/>
    </row>
    <row r="112" spans="1:6" s="5" customFormat="1" ht="12.75">
      <c r="A112" s="3"/>
      <c r="B112" s="4"/>
      <c r="C112" s="3"/>
      <c r="D112" s="3"/>
      <c r="E112" s="3"/>
      <c r="F112" s="3"/>
    </row>
    <row r="113" spans="1:6" s="11" customFormat="1" ht="12">
      <c r="A113" s="20"/>
      <c r="B113" s="21"/>
      <c r="C113" s="20"/>
      <c r="D113" s="20"/>
      <c r="E113" s="20"/>
      <c r="F113" s="20"/>
    </row>
    <row r="114" spans="1:6" s="11" customFormat="1" ht="12">
      <c r="A114" s="20"/>
      <c r="B114" s="21"/>
      <c r="C114" s="20"/>
      <c r="D114" s="20"/>
      <c r="E114" s="20"/>
      <c r="F114" s="20"/>
    </row>
    <row r="115" spans="1:6" s="11" customFormat="1" ht="12">
      <c r="A115" s="20"/>
      <c r="B115" s="21"/>
      <c r="C115" s="20"/>
      <c r="D115" s="20"/>
      <c r="E115" s="20"/>
      <c r="F115" s="20"/>
    </row>
    <row r="116" spans="1:6" s="11" customFormat="1" ht="12">
      <c r="A116" s="20"/>
      <c r="B116" s="21"/>
      <c r="C116" s="20"/>
      <c r="D116" s="20"/>
      <c r="E116" s="20"/>
      <c r="F116" s="20"/>
    </row>
    <row r="117" spans="1:6" s="11" customFormat="1" ht="12">
      <c r="A117" s="20"/>
      <c r="B117" s="21"/>
      <c r="C117" s="20"/>
      <c r="D117" s="20"/>
      <c r="E117" s="20"/>
      <c r="F117" s="20"/>
    </row>
    <row r="118" spans="1:6" s="11" customFormat="1" ht="12">
      <c r="A118" s="20"/>
      <c r="B118" s="21"/>
      <c r="C118" s="20"/>
      <c r="D118" s="20"/>
      <c r="E118" s="20"/>
      <c r="F118" s="20"/>
    </row>
    <row r="119" spans="1:6" s="11" customFormat="1" ht="0.75" customHeight="1" hidden="1">
      <c r="A119" s="20"/>
      <c r="B119" s="21"/>
      <c r="C119" s="20"/>
      <c r="D119" s="20"/>
      <c r="E119" s="20"/>
      <c r="F119" s="20"/>
    </row>
    <row r="120" spans="1:6" s="11" customFormat="1" ht="12" customHeight="1" hidden="1">
      <c r="A120" s="20"/>
      <c r="B120" s="21"/>
      <c r="C120" s="20"/>
      <c r="D120" s="20"/>
      <c r="E120" s="20"/>
      <c r="F120" s="20"/>
    </row>
    <row r="121" spans="1:6" s="11" customFormat="1" ht="12" customHeight="1" hidden="1">
      <c r="A121" s="20"/>
      <c r="B121" s="21"/>
      <c r="C121" s="20"/>
      <c r="D121" s="20"/>
      <c r="E121" s="20"/>
      <c r="F121" s="20"/>
    </row>
    <row r="122" spans="1:6" s="11" customFormat="1" ht="12" customHeight="1" hidden="1">
      <c r="A122" s="20"/>
      <c r="B122" s="21"/>
      <c r="C122" s="20"/>
      <c r="D122" s="20"/>
      <c r="E122" s="20"/>
      <c r="F122" s="20"/>
    </row>
    <row r="123" spans="1:6" s="11" customFormat="1" ht="12" customHeight="1" hidden="1">
      <c r="A123" s="20"/>
      <c r="B123" s="21"/>
      <c r="C123" s="20"/>
      <c r="D123" s="20"/>
      <c r="E123" s="20"/>
      <c r="F123" s="20"/>
    </row>
    <row r="124" spans="1:6" s="11" customFormat="1" ht="0.75" customHeight="1" hidden="1">
      <c r="A124" s="20"/>
      <c r="B124" s="21"/>
      <c r="C124" s="20"/>
      <c r="D124" s="20"/>
      <c r="E124" s="20"/>
      <c r="F124" s="20"/>
    </row>
    <row r="125" spans="1:6" s="11" customFormat="1" ht="12" customHeight="1" hidden="1">
      <c r="A125" s="20"/>
      <c r="B125" s="21"/>
      <c r="C125" s="20"/>
      <c r="D125" s="20"/>
      <c r="E125" s="20"/>
      <c r="F125" s="20"/>
    </row>
    <row r="126" spans="1:6" s="11" customFormat="1" ht="12" customHeight="1" hidden="1">
      <c r="A126" s="20"/>
      <c r="B126" s="21"/>
      <c r="C126" s="20"/>
      <c r="D126" s="20"/>
      <c r="E126" s="20"/>
      <c r="F126" s="20"/>
    </row>
    <row r="127" spans="1:6" s="11" customFormat="1" ht="12" customHeight="1" hidden="1">
      <c r="A127" s="20"/>
      <c r="B127" s="21"/>
      <c r="C127" s="20"/>
      <c r="D127" s="20"/>
      <c r="E127" s="20"/>
      <c r="F127" s="20"/>
    </row>
    <row r="128" spans="1:6" s="11" customFormat="1" ht="12" customHeight="1" hidden="1">
      <c r="A128" s="20"/>
      <c r="B128" s="21"/>
      <c r="C128" s="20"/>
      <c r="D128" s="20"/>
      <c r="E128" s="20"/>
      <c r="F128" s="20"/>
    </row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0.75" customHeight="1"/>
    <row r="143" ht="12.75" hidden="1"/>
    <row r="144" ht="12.75" hidden="1"/>
    <row r="145" ht="12.75" hidden="1"/>
    <row r="146" ht="12.75" hidden="1"/>
    <row r="147" ht="12.75" hidden="1"/>
  </sheetData>
  <sheetProtection/>
  <mergeCells count="2">
    <mergeCell ref="A106:F106"/>
    <mergeCell ref="A109:F109"/>
  </mergeCells>
  <printOptions horizontalCentered="1"/>
  <pageMargins left="0.4330708661417323" right="0" top="0.3937007874015748" bottom="0.2362204724409449" header="0.15748031496062992" footer="0.2362204724409449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Polina</cp:lastModifiedBy>
  <cp:lastPrinted>2020-01-20T03:49:21Z</cp:lastPrinted>
  <dcterms:created xsi:type="dcterms:W3CDTF">2006-05-15T00:36:43Z</dcterms:created>
  <dcterms:modified xsi:type="dcterms:W3CDTF">2020-02-10T06:16:56Z</dcterms:modified>
  <cp:category/>
  <cp:version/>
  <cp:contentType/>
  <cp:contentStatus/>
</cp:coreProperties>
</file>