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80" windowWidth="1980" windowHeight="1170"/>
  </bookViews>
  <sheets>
    <sheet name="Документ (5)" sheetId="7" r:id="rId1"/>
  </sheets>
  <definedNames>
    <definedName name="_xlnm._FilterDatabase" localSheetId="0" hidden="1">'Документ (5)'!$A$8:$D$246</definedName>
    <definedName name="_xlnm.Print_Titles" localSheetId="0">'Документ (5)'!$8:$8</definedName>
    <definedName name="_xlnm.Sheet_Title" localSheetId="0">"Документ"</definedName>
  </definedNames>
  <calcPr calcId="145621" fullPrecision="0"/>
</workbook>
</file>

<file path=xl/calcChain.xml><?xml version="1.0" encoding="utf-8"?>
<calcChain xmlns="http://schemas.openxmlformats.org/spreadsheetml/2006/main">
  <c r="E241" i="7" l="1"/>
  <c r="F241" i="7"/>
  <c r="F240" i="7" l="1"/>
  <c r="E240" i="7"/>
  <c r="F239" i="7"/>
  <c r="E239" i="7"/>
  <c r="E238" i="7"/>
  <c r="E237" i="7"/>
  <c r="D237" i="7"/>
  <c r="F237" i="7" s="1"/>
  <c r="C237" i="7"/>
  <c r="F236" i="7"/>
  <c r="E236" i="7"/>
  <c r="F235" i="7"/>
  <c r="E235" i="7"/>
  <c r="F234" i="7"/>
  <c r="E234" i="7"/>
  <c r="D233" i="7"/>
  <c r="C233" i="7"/>
  <c r="F233" i="7" s="1"/>
  <c r="D232" i="7"/>
  <c r="C232" i="7"/>
  <c r="F232" i="7" s="1"/>
  <c r="D231" i="7"/>
  <c r="C231" i="7"/>
  <c r="F231" i="7" s="1"/>
  <c r="D230" i="7"/>
  <c r="C230" i="7"/>
  <c r="F230" i="7" s="1"/>
  <c r="C229" i="7"/>
  <c r="F228" i="7"/>
  <c r="E228" i="7"/>
  <c r="F227" i="7"/>
  <c r="E227" i="7"/>
  <c r="F226" i="7"/>
  <c r="E226" i="7"/>
  <c r="E225" i="7"/>
  <c r="D225" i="7"/>
  <c r="F225" i="7" s="1"/>
  <c r="C225" i="7"/>
  <c r="E224" i="7"/>
  <c r="E223" i="7"/>
  <c r="E222" i="7"/>
  <c r="D221" i="7"/>
  <c r="C221" i="7"/>
  <c r="E221" i="7" s="1"/>
  <c r="F220" i="7"/>
  <c r="E220" i="7"/>
  <c r="E219" i="7"/>
  <c r="E218" i="7"/>
  <c r="D217" i="7"/>
  <c r="F217" i="7" s="1"/>
  <c r="C217" i="7"/>
  <c r="E217" i="7" s="1"/>
  <c r="F216" i="7"/>
  <c r="E216" i="7"/>
  <c r="E215" i="7"/>
  <c r="E214" i="7"/>
  <c r="D213" i="7"/>
  <c r="F213" i="7" s="1"/>
  <c r="C213" i="7"/>
  <c r="E213" i="7" s="1"/>
  <c r="F212" i="7"/>
  <c r="E212" i="7"/>
  <c r="E211" i="7"/>
  <c r="E210" i="7"/>
  <c r="D209" i="7"/>
  <c r="F209" i="7" s="1"/>
  <c r="C209" i="7"/>
  <c r="E209" i="7" s="1"/>
  <c r="F208" i="7"/>
  <c r="E208" i="7"/>
  <c r="E207" i="7"/>
  <c r="E206" i="7"/>
  <c r="D205" i="7"/>
  <c r="C205" i="7"/>
  <c r="E205" i="7" s="1"/>
  <c r="F204" i="7"/>
  <c r="E204" i="7"/>
  <c r="F203" i="7"/>
  <c r="E203" i="7"/>
  <c r="E202" i="7"/>
  <c r="D201" i="7"/>
  <c r="E201" i="7" s="1"/>
  <c r="C201" i="7"/>
  <c r="D200" i="7"/>
  <c r="E200" i="7" s="1"/>
  <c r="C200" i="7"/>
  <c r="D199" i="7"/>
  <c r="E199" i="7" s="1"/>
  <c r="C199" i="7"/>
  <c r="D198" i="7"/>
  <c r="C198" i="7"/>
  <c r="C197" i="7"/>
  <c r="F196" i="7"/>
  <c r="E196" i="7"/>
  <c r="F195" i="7"/>
  <c r="E195" i="7"/>
  <c r="F194" i="7"/>
  <c r="E194" i="7"/>
  <c r="F193" i="7"/>
  <c r="E193" i="7"/>
  <c r="D193" i="7"/>
  <c r="C193" i="7"/>
  <c r="F192" i="7"/>
  <c r="E192" i="7"/>
  <c r="E191" i="7"/>
  <c r="E190" i="7"/>
  <c r="F189" i="7"/>
  <c r="E189" i="7"/>
  <c r="D189" i="7"/>
  <c r="C189" i="7"/>
  <c r="F188" i="7"/>
  <c r="E188" i="7"/>
  <c r="E187" i="7"/>
  <c r="E186" i="7"/>
  <c r="F185" i="7"/>
  <c r="E185" i="7"/>
  <c r="D185" i="7"/>
  <c r="C185" i="7"/>
  <c r="F184" i="7"/>
  <c r="E184" i="7"/>
  <c r="F183" i="7"/>
  <c r="E183" i="7"/>
  <c r="E182" i="7"/>
  <c r="F181" i="7"/>
  <c r="D181" i="7"/>
  <c r="C181" i="7"/>
  <c r="E181" i="7" s="1"/>
  <c r="F180" i="7"/>
  <c r="D180" i="7"/>
  <c r="C180" i="7"/>
  <c r="E180" i="7" s="1"/>
  <c r="D179" i="7"/>
  <c r="C179" i="7"/>
  <c r="E179" i="7" s="1"/>
  <c r="D178" i="7"/>
  <c r="C178" i="7"/>
  <c r="E178" i="7" s="1"/>
  <c r="D177" i="7"/>
  <c r="F176" i="7"/>
  <c r="E176" i="7"/>
  <c r="E175" i="7"/>
  <c r="E174" i="7"/>
  <c r="F173" i="7"/>
  <c r="E173" i="7"/>
  <c r="D173" i="7"/>
  <c r="C173" i="7"/>
  <c r="F172" i="7"/>
  <c r="E172" i="7"/>
  <c r="E171" i="7"/>
  <c r="E170" i="7"/>
  <c r="F169" i="7"/>
  <c r="E169" i="7"/>
  <c r="D169" i="7"/>
  <c r="C169" i="7"/>
  <c r="F168" i="7"/>
  <c r="E168" i="7"/>
  <c r="F167" i="7"/>
  <c r="E167" i="7"/>
  <c r="E166" i="7"/>
  <c r="F165" i="7"/>
  <c r="D165" i="7"/>
  <c r="C165" i="7"/>
  <c r="E165" i="7" s="1"/>
  <c r="F164" i="7"/>
  <c r="E164" i="7"/>
  <c r="E163" i="7"/>
  <c r="E162" i="7"/>
  <c r="F161" i="7"/>
  <c r="D161" i="7"/>
  <c r="C161" i="7"/>
  <c r="E161" i="7" s="1"/>
  <c r="E160" i="7"/>
  <c r="E159" i="7"/>
  <c r="E158" i="7"/>
  <c r="D157" i="7"/>
  <c r="E157" i="7" s="1"/>
  <c r="C157" i="7"/>
  <c r="F156" i="7"/>
  <c r="E156" i="7"/>
  <c r="F155" i="7"/>
  <c r="E155" i="7"/>
  <c r="E154" i="7"/>
  <c r="F153" i="7"/>
  <c r="E153" i="7"/>
  <c r="D153" i="7"/>
  <c r="C153" i="7"/>
  <c r="F152" i="7"/>
  <c r="E152" i="7"/>
  <c r="D152" i="7"/>
  <c r="C152" i="7"/>
  <c r="F151" i="7"/>
  <c r="E151" i="7"/>
  <c r="D151" i="7"/>
  <c r="C151" i="7"/>
  <c r="D150" i="7"/>
  <c r="E150" i="7" s="1"/>
  <c r="C150" i="7"/>
  <c r="C149" i="7"/>
  <c r="E148" i="7"/>
  <c r="E147" i="7"/>
  <c r="E146" i="7"/>
  <c r="D145" i="7"/>
  <c r="C145" i="7"/>
  <c r="E145" i="7" s="1"/>
  <c r="E144" i="7"/>
  <c r="D144" i="7"/>
  <c r="C144" i="7"/>
  <c r="C143" i="7"/>
  <c r="C141" i="7" s="1"/>
  <c r="E141" i="7" s="1"/>
  <c r="E142" i="7"/>
  <c r="C142" i="7"/>
  <c r="D141" i="7"/>
  <c r="F140" i="7"/>
  <c r="E140" i="7"/>
  <c r="E139" i="7"/>
  <c r="E138" i="7"/>
  <c r="D137" i="7"/>
  <c r="E137" i="7" s="1"/>
  <c r="C137" i="7"/>
  <c r="F136" i="7"/>
  <c r="E136" i="7"/>
  <c r="E135" i="7"/>
  <c r="E134" i="7"/>
  <c r="D133" i="7"/>
  <c r="E133" i="7" s="1"/>
  <c r="C133" i="7"/>
  <c r="F132" i="7"/>
  <c r="E132" i="7"/>
  <c r="E131" i="7"/>
  <c r="E130" i="7"/>
  <c r="D129" i="7"/>
  <c r="E129" i="7" s="1"/>
  <c r="C129" i="7"/>
  <c r="F128" i="7"/>
  <c r="E128" i="7"/>
  <c r="E127" i="7"/>
  <c r="E126" i="7"/>
  <c r="D125" i="7"/>
  <c r="F125" i="7" s="1"/>
  <c r="C125" i="7"/>
  <c r="E125" i="7" s="1"/>
  <c r="D124" i="7"/>
  <c r="F124" i="7" s="1"/>
  <c r="C124" i="7"/>
  <c r="E124" i="7" s="1"/>
  <c r="D123" i="7"/>
  <c r="D121" i="7" s="1"/>
  <c r="C123" i="7"/>
  <c r="E123" i="7" s="1"/>
  <c r="E122" i="7"/>
  <c r="D122" i="7"/>
  <c r="C122" i="7"/>
  <c r="C121" i="7" s="1"/>
  <c r="E121" i="7" s="1"/>
  <c r="F120" i="7"/>
  <c r="E120" i="7"/>
  <c r="F119" i="7"/>
  <c r="E119" i="7"/>
  <c r="E118" i="7"/>
  <c r="F117" i="7"/>
  <c r="D117" i="7"/>
  <c r="C117" i="7"/>
  <c r="E117" i="7" s="1"/>
  <c r="E116" i="7"/>
  <c r="F115" i="7"/>
  <c r="E115" i="7"/>
  <c r="F114" i="7"/>
  <c r="E114" i="7"/>
  <c r="D113" i="7"/>
  <c r="F113" i="7" s="1"/>
  <c r="C113" i="7"/>
  <c r="E113" i="7" s="1"/>
  <c r="F112" i="7"/>
  <c r="E112" i="7"/>
  <c r="F111" i="7"/>
  <c r="E111" i="7"/>
  <c r="E110" i="7"/>
  <c r="D109" i="7"/>
  <c r="E109" i="7" s="1"/>
  <c r="C109" i="7"/>
  <c r="F108" i="7"/>
  <c r="E108" i="7"/>
  <c r="F107" i="7"/>
  <c r="E107" i="7"/>
  <c r="F106" i="7"/>
  <c r="E106" i="7"/>
  <c r="F105" i="7"/>
  <c r="E105" i="7"/>
  <c r="D104" i="7"/>
  <c r="F104" i="7" s="1"/>
  <c r="C104" i="7"/>
  <c r="F103" i="7"/>
  <c r="E103" i="7"/>
  <c r="F102" i="7"/>
  <c r="E102" i="7"/>
  <c r="F101" i="7"/>
  <c r="E101" i="7"/>
  <c r="E100" i="7"/>
  <c r="D99" i="7"/>
  <c r="F99" i="7" s="1"/>
  <c r="C99" i="7"/>
  <c r="E99" i="7" s="1"/>
  <c r="F98" i="7"/>
  <c r="E98" i="7"/>
  <c r="E97" i="7"/>
  <c r="E96" i="7"/>
  <c r="E95" i="7"/>
  <c r="D94" i="7"/>
  <c r="F94" i="7" s="1"/>
  <c r="C94" i="7"/>
  <c r="D93" i="7"/>
  <c r="F93" i="7" s="1"/>
  <c r="C93" i="7"/>
  <c r="D92" i="7"/>
  <c r="F92" i="7" s="1"/>
  <c r="C92" i="7"/>
  <c r="D91" i="7"/>
  <c r="E91" i="7" s="1"/>
  <c r="C91" i="7"/>
  <c r="D90" i="7"/>
  <c r="D89" i="7" s="1"/>
  <c r="F89" i="7" s="1"/>
  <c r="C90" i="7"/>
  <c r="E90" i="7" s="1"/>
  <c r="C89" i="7"/>
  <c r="E89" i="7" s="1"/>
  <c r="F88" i="7"/>
  <c r="E88" i="7"/>
  <c r="F87" i="7"/>
  <c r="E87" i="7"/>
  <c r="F86" i="7"/>
  <c r="E86" i="7"/>
  <c r="F85" i="7"/>
  <c r="E85" i="7"/>
  <c r="D85" i="7"/>
  <c r="C85" i="7"/>
  <c r="F84" i="7"/>
  <c r="E84" i="7"/>
  <c r="F83" i="7"/>
  <c r="E83" i="7"/>
  <c r="E82" i="7"/>
  <c r="D81" i="7"/>
  <c r="C81" i="7"/>
  <c r="F81" i="7" s="1"/>
  <c r="F80" i="7"/>
  <c r="D80" i="7"/>
  <c r="C80" i="7"/>
  <c r="E80" i="7" s="1"/>
  <c r="D79" i="7"/>
  <c r="D77" i="7" s="1"/>
  <c r="C79" i="7"/>
  <c r="E78" i="7"/>
  <c r="D78" i="7"/>
  <c r="C78" i="7"/>
  <c r="C77" i="7" s="1"/>
  <c r="E77" i="7" s="1"/>
  <c r="F76" i="7"/>
  <c r="E76" i="7"/>
  <c r="F75" i="7"/>
  <c r="E75" i="7"/>
  <c r="F74" i="7"/>
  <c r="E74" i="7"/>
  <c r="D73" i="7"/>
  <c r="F73" i="7" s="1"/>
  <c r="C73" i="7"/>
  <c r="E73" i="7" s="1"/>
  <c r="F72" i="7"/>
  <c r="E72" i="7"/>
  <c r="E71" i="7"/>
  <c r="E70" i="7"/>
  <c r="D69" i="7"/>
  <c r="F69" i="7" s="1"/>
  <c r="C69" i="7"/>
  <c r="E69" i="7" s="1"/>
  <c r="F68" i="7"/>
  <c r="E68" i="7"/>
  <c r="E67" i="7"/>
  <c r="E66" i="7"/>
  <c r="D65" i="7"/>
  <c r="F65" i="7" s="1"/>
  <c r="C65" i="7"/>
  <c r="E65" i="7" s="1"/>
  <c r="F64" i="7"/>
  <c r="E64" i="7"/>
  <c r="E63" i="7"/>
  <c r="E62" i="7"/>
  <c r="D61" i="7"/>
  <c r="F61" i="7" s="1"/>
  <c r="C61" i="7"/>
  <c r="E61" i="7" s="1"/>
  <c r="F60" i="7"/>
  <c r="E60" i="7"/>
  <c r="E59" i="7"/>
  <c r="E58" i="7"/>
  <c r="D57" i="7"/>
  <c r="F57" i="7" s="1"/>
  <c r="C57" i="7"/>
  <c r="E57" i="7" s="1"/>
  <c r="F56" i="7"/>
  <c r="E56" i="7"/>
  <c r="E55" i="7"/>
  <c r="E54" i="7"/>
  <c r="D53" i="7"/>
  <c r="F53" i="7" s="1"/>
  <c r="C53" i="7"/>
  <c r="E53" i="7" s="1"/>
  <c r="D52" i="7"/>
  <c r="C52" i="7"/>
  <c r="E52" i="7" s="1"/>
  <c r="D51" i="7"/>
  <c r="C51" i="7"/>
  <c r="E51" i="7" s="1"/>
  <c r="D50" i="7"/>
  <c r="C50" i="7"/>
  <c r="E50" i="7" s="1"/>
  <c r="F48" i="7"/>
  <c r="E48" i="7"/>
  <c r="E47" i="7"/>
  <c r="E46" i="7"/>
  <c r="F45" i="7"/>
  <c r="E45" i="7"/>
  <c r="D45" i="7"/>
  <c r="C45" i="7"/>
  <c r="F44" i="7"/>
  <c r="E44" i="7"/>
  <c r="F43" i="7"/>
  <c r="E43" i="7"/>
  <c r="E42" i="7"/>
  <c r="F41" i="7"/>
  <c r="D41" i="7"/>
  <c r="C41" i="7"/>
  <c r="E41" i="7" s="1"/>
  <c r="F40" i="7"/>
  <c r="E40" i="7"/>
  <c r="F39" i="7"/>
  <c r="E39" i="7"/>
  <c r="F38" i="7"/>
  <c r="E38" i="7"/>
  <c r="D37" i="7"/>
  <c r="F37" i="7" s="1"/>
  <c r="C37" i="7"/>
  <c r="F36" i="7"/>
  <c r="E36" i="7"/>
  <c r="F35" i="7"/>
  <c r="E35" i="7"/>
  <c r="F34" i="7"/>
  <c r="E34" i="7"/>
  <c r="F33" i="7"/>
  <c r="D33" i="7"/>
  <c r="C33" i="7"/>
  <c r="E33" i="7" s="1"/>
  <c r="F32" i="7"/>
  <c r="E32" i="7"/>
  <c r="F31" i="7"/>
  <c r="E31" i="7"/>
  <c r="F30" i="7"/>
  <c r="E30" i="7"/>
  <c r="D29" i="7"/>
  <c r="F29" i="7" s="1"/>
  <c r="C29" i="7"/>
  <c r="D28" i="7"/>
  <c r="C28" i="7"/>
  <c r="D27" i="7"/>
  <c r="F27" i="7" s="1"/>
  <c r="C27" i="7"/>
  <c r="D26" i="7"/>
  <c r="C26" i="7"/>
  <c r="C25" i="7" s="1"/>
  <c r="F24" i="7"/>
  <c r="E24" i="7"/>
  <c r="E23" i="7"/>
  <c r="E22" i="7"/>
  <c r="D21" i="7"/>
  <c r="F21" i="7" s="1"/>
  <c r="C21" i="7"/>
  <c r="F20" i="7"/>
  <c r="E20" i="7"/>
  <c r="F19" i="7"/>
  <c r="E19" i="7"/>
  <c r="E18" i="7"/>
  <c r="F17" i="7"/>
  <c r="E17" i="7"/>
  <c r="D17" i="7"/>
  <c r="C17" i="7"/>
  <c r="F16" i="7"/>
  <c r="E16" i="7"/>
  <c r="E15" i="7"/>
  <c r="E14" i="7"/>
  <c r="F13" i="7"/>
  <c r="E13" i="7"/>
  <c r="D13" i="7"/>
  <c r="C13" i="7"/>
  <c r="F12" i="7"/>
  <c r="E12" i="7"/>
  <c r="D12" i="7"/>
  <c r="D246" i="7" s="1"/>
  <c r="C12" i="7"/>
  <c r="F11" i="7"/>
  <c r="E11" i="7"/>
  <c r="D11" i="7"/>
  <c r="D245" i="7" s="1"/>
  <c r="C11" i="7"/>
  <c r="D10" i="7"/>
  <c r="E10" i="7" s="1"/>
  <c r="C10" i="7"/>
  <c r="D9" i="7"/>
  <c r="F179" i="7" l="1"/>
  <c r="C244" i="7"/>
  <c r="E26" i="7"/>
  <c r="E28" i="7"/>
  <c r="F52" i="7"/>
  <c r="F79" i="7"/>
  <c r="C245" i="7"/>
  <c r="E245" i="7" s="1"/>
  <c r="C246" i="7"/>
  <c r="E246" i="7" s="1"/>
  <c r="D25" i="7"/>
  <c r="F25" i="7" s="1"/>
  <c r="C49" i="7"/>
  <c r="D49" i="7"/>
  <c r="E79" i="7"/>
  <c r="E198" i="7"/>
  <c r="F205" i="7"/>
  <c r="F49" i="7"/>
  <c r="F121" i="7"/>
  <c r="F246" i="7"/>
  <c r="F77" i="7"/>
  <c r="E92" i="7"/>
  <c r="E93" i="7"/>
  <c r="E94" i="7"/>
  <c r="E104" i="7"/>
  <c r="D149" i="7"/>
  <c r="F26" i="7"/>
  <c r="F28" i="7"/>
  <c r="F91" i="7"/>
  <c r="F109" i="7"/>
  <c r="E143" i="7"/>
  <c r="C9" i="7"/>
  <c r="E81" i="7"/>
  <c r="F129" i="7"/>
  <c r="F133" i="7"/>
  <c r="F137" i="7"/>
  <c r="C177" i="7"/>
  <c r="F199" i="7"/>
  <c r="F200" i="7"/>
  <c r="F201" i="7"/>
  <c r="E230" i="7"/>
  <c r="E231" i="7"/>
  <c r="E232" i="7"/>
  <c r="E233" i="7"/>
  <c r="C243" i="7"/>
  <c r="D244" i="7"/>
  <c r="D243" i="7"/>
  <c r="D247" i="7" s="1"/>
  <c r="E21" i="7"/>
  <c r="E25" i="7"/>
  <c r="E27" i="7"/>
  <c r="E29" i="7"/>
  <c r="E37" i="7"/>
  <c r="D197" i="7"/>
  <c r="F197" i="7" s="1"/>
  <c r="D229" i="7"/>
  <c r="F229" i="7" s="1"/>
  <c r="E49" i="7" l="1"/>
  <c r="F245" i="7"/>
  <c r="D242" i="7"/>
  <c r="E9" i="7"/>
  <c r="C242" i="7"/>
  <c r="E242" i="7" s="1"/>
  <c r="D249" i="7"/>
  <c r="F244" i="7"/>
  <c r="F149" i="7"/>
  <c r="E149" i="7"/>
  <c r="F9" i="7"/>
  <c r="E229" i="7"/>
  <c r="E243" i="7"/>
  <c r="C249" i="7"/>
  <c r="C247" i="7"/>
  <c r="E177" i="7"/>
  <c r="F177" i="7"/>
  <c r="E244" i="7"/>
  <c r="E197" i="7"/>
  <c r="F242" i="7" l="1"/>
</calcChain>
</file>

<file path=xl/sharedStrings.xml><?xml version="1.0" encoding="utf-8"?>
<sst xmlns="http://schemas.openxmlformats.org/spreadsheetml/2006/main" count="325" uniqueCount="146">
  <si>
    <t>Наименование</t>
  </si>
  <si>
    <t>Подпрограмма "Снижение рисков и смягчение последствий чрезвычайных ситуаций природного и техногенного характера в Арсеньевском городском округе"</t>
  </si>
  <si>
    <t>Подпрограмма "Развитие массовой физической культуры и спорта в Арсеньевском городском округе"</t>
  </si>
  <si>
    <t>- бюджет Приморского края</t>
  </si>
  <si>
    <t>- бюджет городского округа</t>
  </si>
  <si>
    <t>ИТОГО:</t>
  </si>
  <si>
    <t>Подпрограмма "Пожарная безопасность"</t>
  </si>
  <si>
    <t>в том числе:                                                                                                           - средства Фонда</t>
  </si>
  <si>
    <t>-федеральный бюджет</t>
  </si>
  <si>
    <t>Исполнено</t>
  </si>
  <si>
    <t xml:space="preserve"> целевая статья</t>
  </si>
  <si>
    <t>- средства фонда</t>
  </si>
  <si>
    <t>0,000</t>
  </si>
  <si>
    <t xml:space="preserve">  в том числе                                      -федеральный бюджет</t>
  </si>
  <si>
    <t xml:space="preserve"> в том числе                                             - средства фонда</t>
  </si>
  <si>
    <t xml:space="preserve">  в том числе                                      - средства фонда</t>
  </si>
  <si>
    <t>Подпрограмма "Развитие системы дошкольного образования в Арсеньевском городском округе"</t>
  </si>
  <si>
    <t>Подпрограмма "Развитие системы общего образования Арсеньевского городского округа"</t>
  </si>
  <si>
    <t xml:space="preserve">Подпрограмма "Развитие  системы дополнительного  образования, отдыха,  оздоровления и занятости детей и подростков  Арсеньевского городского округа" </t>
  </si>
  <si>
    <t xml:space="preserve">Подпрограмма "Содержание территории Арсеньевского городского округа" </t>
  </si>
  <si>
    <t xml:space="preserve">Подпрограмма "Подготовка территории Арсеньевского городского округа к праздничным мероприятиям" </t>
  </si>
  <si>
    <t>02 9 00 0000</t>
  </si>
  <si>
    <t>Подпрограмма "Профилактика злоупотребления наркотическими средствами, психотропными веществами и их прекурсорами"</t>
  </si>
  <si>
    <t>Подпрограмма "Ремонт дворовых территорий многоквартирных домов и проездов к дворовым территориям многоквартирных домов"</t>
  </si>
  <si>
    <t>Подпрограмма "Повышение безопасности дорожного движения на территории  Арсеньевского городского округа"</t>
  </si>
  <si>
    <t>Подпрограмма "Подготовка спортивного резерва  в Арсеньевском городском округе"</t>
  </si>
  <si>
    <t>Подпрограмма "Содержание и развитие системы ливневой канализации Арсеньевского городского округа"</t>
  </si>
  <si>
    <t>Подпрограмма "Профилактика правонарушений, терроризма и экстремизма"</t>
  </si>
  <si>
    <t>Мероприятия муниципальной программы "Безопасный город"</t>
  </si>
  <si>
    <t>08 9 00 00000</t>
  </si>
  <si>
    <t>08 0 00 00000</t>
  </si>
  <si>
    <t>07 9 00 00000</t>
  </si>
  <si>
    <t>07 3 00 00000</t>
  </si>
  <si>
    <t>17 0 00 00000</t>
  </si>
  <si>
    <t>16 0 00 00000</t>
  </si>
  <si>
    <t>15 0 00 00000</t>
  </si>
  <si>
    <t>14 0 00 00000</t>
  </si>
  <si>
    <t>13 0 00 00000</t>
  </si>
  <si>
    <t>12 0 00 00000</t>
  </si>
  <si>
    <t>11 0 00 00000</t>
  </si>
  <si>
    <t>10 0 00 00000</t>
  </si>
  <si>
    <t>09 0 00 00000</t>
  </si>
  <si>
    <t>07 0 00 00000</t>
  </si>
  <si>
    <t>06 0 00 00000</t>
  </si>
  <si>
    <t>05 0 00 00000</t>
  </si>
  <si>
    <t>03 0 00 00000</t>
  </si>
  <si>
    <t>04 0 00 00000</t>
  </si>
  <si>
    <t>02 0 00 00000</t>
  </si>
  <si>
    <t>01 0 00 00000</t>
  </si>
  <si>
    <t>01 1 00 00000</t>
  </si>
  <si>
    <t>01 2 00 00000</t>
  </si>
  <si>
    <t>01 3 00 00000</t>
  </si>
  <si>
    <t>02 1 00 00000</t>
  </si>
  <si>
    <t>02 2 00 00000</t>
  </si>
  <si>
    <t>02 3 00 00000</t>
  </si>
  <si>
    <t>04 1 00 00000</t>
  </si>
  <si>
    <t>04 2 00 00000</t>
  </si>
  <si>
    <t>04 3 00 00000</t>
  </si>
  <si>
    <t>04 4 00 00000</t>
  </si>
  <si>
    <t>04 5 00 00000</t>
  </si>
  <si>
    <t>04 6 00 00000</t>
  </si>
  <si>
    <t>05 1 00 00000</t>
  </si>
  <si>
    <t>05 9 00 00000</t>
  </si>
  <si>
    <t>06 1 00 00000</t>
  </si>
  <si>
    <t>06 2 00 00000</t>
  </si>
  <si>
    <t>06 3 00 00000</t>
  </si>
  <si>
    <t>06 4 00 00000</t>
  </si>
  <si>
    <t>07 1 00 00000</t>
  </si>
  <si>
    <t>07 2 00 00000</t>
  </si>
  <si>
    <t>09 1 00 00000</t>
  </si>
  <si>
    <t>09 2 00 00000</t>
  </si>
  <si>
    <t>09 3 00 00000</t>
  </si>
  <si>
    <t>09 9 00 00000</t>
  </si>
  <si>
    <t>12 1 00 00000</t>
  </si>
  <si>
    <t>12 2 00 00000</t>
  </si>
  <si>
    <t>13 1 00 00000</t>
  </si>
  <si>
    <t>13 2 00 00000</t>
  </si>
  <si>
    <t>13 9 00 00000</t>
  </si>
  <si>
    <t>- федеральный бюджет</t>
  </si>
  <si>
    <t>Подпрограмма "Озеленение Арсеньевского городского округа"</t>
  </si>
  <si>
    <t>12 4 00 00000</t>
  </si>
  <si>
    <t>12 3 00 00000</t>
  </si>
  <si>
    <t>18 0 00 00000</t>
  </si>
  <si>
    <t>,</t>
  </si>
  <si>
    <t>Подпрограмма "Строительство автомобильных дорог общего пользования местного значения на территории Арсеньевского городского округа</t>
  </si>
  <si>
    <t xml:space="preserve">Подпрограмма "Формирование современной городской среды на территории Арсеньевского городского округа" </t>
  </si>
  <si>
    <t xml:space="preserve">  в том числе                                      - федеральный бюджет</t>
  </si>
  <si>
    <t>06 9 00 00000</t>
  </si>
  <si>
    <t>Муниципальная программа  "Развитие водохозяйственного комплекса в  Арсеньевском городском округе" на 2015 -2021 годы</t>
  </si>
  <si>
    <t>Мероприятия муниципальной программы "Развитие водохозяйственного комплекса в Арсеньевском городском округе" на 2015-2021 годы</t>
  </si>
  <si>
    <t>Подпрограмма "Развитие информационно-библиотечного обслуживания населения Арсеньевского городского округа" на 2014-2021 годы</t>
  </si>
  <si>
    <t>06 5 00 00000</t>
  </si>
  <si>
    <t xml:space="preserve">Подпрограмма "Содержание территории городских кладбищ" </t>
  </si>
  <si>
    <t>Подпрограмма "Обеспечение жилыми помещениями детей-сирот и детей, оставшихся без попечения родителей,  лиц из числа детей-сирот и детей, оставшихся без попечения родителей"</t>
  </si>
  <si>
    <t>Муниципальная программа "Формирование современной городской среды городского округа" на 2018-2024 годы</t>
  </si>
  <si>
    <t xml:space="preserve">Подпрограмма "Ремонт автомобильных дорог общего пользования Арсеньевского городского округа" </t>
  </si>
  <si>
    <t>Отклонение</t>
  </si>
  <si>
    <t>%   исполнения</t>
  </si>
  <si>
    <t xml:space="preserve"> </t>
  </si>
  <si>
    <t>Муниципальная программа "Экономическое развитие и инновационная экономика в  Арсеньевском городском округе"  на 2020-2024 годы</t>
  </si>
  <si>
    <t>Подпрограмма "Развитие малого и среднего предпринимательства в Арсеньевском городском округе" на 2020-2024 годы</t>
  </si>
  <si>
    <t>Подпрограмма "Управление имуществом, находящимся в собственности и в ведении  Арсеньевского городского округа" на 2020-2024 годы</t>
  </si>
  <si>
    <t>Подпрограмма "Долгосрочное финансовое планирование и организация бюджетного процесса в Арсеньевском городском округе" на 2020-2024 годы</t>
  </si>
  <si>
    <t>Муниципальная программа "Развитие  образования Арсеньевского городского округа" на 2020-2024 годы</t>
  </si>
  <si>
    <t>Мероприятия муниципальной программы "Развитие образования Арсеньевского городского округа" на 2020-2024 годы</t>
  </si>
  <si>
    <t>Муниципальная программа "Благоустройство Арсеньевского городского округа" на 2020-2024, годы</t>
  </si>
  <si>
    <t>Муниципальная программа "Развитие культуры Арсеньевского городского округа" на 2020-2024 годы</t>
  </si>
  <si>
    <t>Мероприятия муниципальной программы "Развитие культуры Арсеньевского городского округа" на 2020-2024 годы</t>
  </si>
  <si>
    <t>Муниципальная программа "Обеспечение доступным жильем и качественными услугами ЖКХ населения  Арсеньевского городского округа" на 2020-2024 годы</t>
  </si>
  <si>
    <t>Подпрограмма  "Содержание и ремонт муниципального жилищного фонда" на 2020-2024годы</t>
  </si>
  <si>
    <t>Подпрограмма "Чистая вода" на территории Арсеньевского городского округа" на 2020-2024 годы</t>
  </si>
  <si>
    <t>Подпрограмма "Обеспечение жильем молодых семей Арсеньевского городского округа"  на 2020 – 2024 годы</t>
  </si>
  <si>
    <t>Подпрограмма "Обеспечение земельных участков инженерной инфраструктурой и проездами к земельным участкам на территории Арсеньевского городского округа" на 2020-2024 годы</t>
  </si>
  <si>
    <t>Отдельные мероприятия муниципальной программы "Обеспечение доступным жильем и качественными услугами жилищно- коммунального хозяйства населения Арсеньевского округа" на 2020-204г.</t>
  </si>
  <si>
    <t>Муниципальная программа "Безопасный город" на 2020-2024 годы</t>
  </si>
  <si>
    <t>Муниципальная  программа "Развитие физической культуры и  спорта  в Арсеньевском городском округе" на 2020-2024 годы</t>
  </si>
  <si>
    <t>Мероприятия муниципальной  программы "Развитие физической культуры и  спорта  в Арсеньевском городском округе" на 2020-2024 годы</t>
  </si>
  <si>
    <t>Муниципальная программа "Материально-техническое обеспечение органов местного самоуправления Арсеньевского городского округа" на 2020-2024 годы</t>
  </si>
  <si>
    <t>Муниципальная программа "Информационное общество" на 2020-2024 годы</t>
  </si>
  <si>
    <t>Муниципальная программа "Развитие транспортного комплекса Арсеньевского городского округа" на 2020-2024 годы</t>
  </si>
  <si>
    <t>Муниципальная программа "Энергоэффективность и развитие энергетики Арсеньевского городского округа" на 2020 – 2024 годы</t>
  </si>
  <si>
    <t>Подпрограмма "Энергосбережение и повышение энергетической эффективности в Арсеньевском городском округе" на 2020-2024 годы</t>
  </si>
  <si>
    <t>Подпрограмма "Обслуживание уличного освещения Арсеньевского городского округа" на 2020-2024 годы</t>
  </si>
  <si>
    <t>Мероприятия муниципальной программы "Энергоэффективность и развитие энергетики Арсеньевского городского округа" на 2020 – 2024годы</t>
  </si>
  <si>
    <t>Муниципальная программа "Противодействие коррупции в органах местного самоуправления Арсеньевского городского округа" на 2020 – 2024 годы</t>
  </si>
  <si>
    <t>Муниципальная программа "Развитие муниципальной службы в Арсеньевском городском округе" на 2020 – 2024 годы</t>
  </si>
  <si>
    <t>Муниципальная программа "Развитие внутреннего и въездного туризма на территории Арсеньевского округа " на 2020-2024 годы</t>
  </si>
  <si>
    <t>Муниципальная программа  "Переселение граждан из аварийного жилищного фонда в Арсеньевском городском округе" на 2020-2024 годы</t>
  </si>
  <si>
    <t xml:space="preserve">Подпрограмма "Формирование современной городской среды Арсеньевского городского округа" на 2018-2024 годы </t>
  </si>
  <si>
    <t>Подпрограмма "Благоустройство территорий, детских и спортивных площадок на территории Арсеньевского городского округа" на 2019-2024 годы</t>
  </si>
  <si>
    <t>18 1 00 00000</t>
  </si>
  <si>
    <t>18 2 00 00000</t>
  </si>
  <si>
    <t>Муниципальная программа "Доступная среда" на период 2020-2024 годы</t>
  </si>
  <si>
    <t>3016,47248</t>
  </si>
  <si>
    <t>7559,82059</t>
  </si>
  <si>
    <t>Реализация муниципальных программ Арсеньевского городского округа  на 01.01.2021 год.</t>
  </si>
  <si>
    <t>Уточненный бюджет на 01.01.2021 год</t>
  </si>
  <si>
    <t>тыс.рублей</t>
  </si>
  <si>
    <t>Примечание</t>
  </si>
  <si>
    <t xml:space="preserve">Экономия в сумме 2 572 089,52 руб. образовалась в результате: проведенных электронных аукционов, а также в связи с тем, что собственник жилого помещения дома №7 по ул. Котовского отказался от выплаты им возмещения за изымаемое жилое помещение.- Приобретение квартир у лиц, не являющихся застройщиками в рамках национального проекта «Жилье и городская средства» за счет средств бюджета городского округа на сумму 4 032 828,59 руб. Девять нанимателей жилых помещений, находящихся в аварийных жилых домах улучшили жилищные условия. По результатам проведенных электронных аукционов экономия составила 52 358,41 руб.
 Финансовое участие заинтересованных лиц, собственников помещений, находящихся в аварийном жилищном фонде в рамках национального проекта «Жилье и городская среда» за счет средств собственников на сумму 1 885 846,28 руб. Пять собственников помещений, находящихся в аварийных жилых домах, улучшили свои жилищные условия, путем приобретения дополнительных квадратных метров. По результатам проведенных электронных аукционов экономия составила 26 094,95 руб.
</t>
  </si>
  <si>
    <t xml:space="preserve">Экономия составила 1 915 025,29 руб. в связи со снижением тарифа на электрическую энергию и выполнением работ по энергосбережению – установка энергосберегающих светильников на системе уличного освещения.
В бюджете были предусмотрены средства в размере 1 500 000,00 руб. на капитальный ремонт системы уличного освещения с установкой энергосберегающих светильников. В течение 2020 года администрацией городского округа в соответствии с ФЗ от 05.04.2013 № 44 ФЗ проводились процедуры по определению подрядной организации для выполнения работ по монтажу новых линий уличного освещения на территории частного сектора, но в связи с тем, что не было подано ни одной заявки, процедуры были признаны не состоявшимися. 
</t>
  </si>
  <si>
    <t xml:space="preserve"> Экономия за счет приобретенного товара в декабре 2020 г. по цене ниже ланируемой. по целевой статье 1090170590 «Расходы на обеспечение деятельности (оказание услуг, выполнение работ) муниципальных учреждений» 978 550,37 руб., в том числе: по виду расхода 111 «Фонд оплата труда» 619 407,47 руб.-по виду расхода 119 «Взносы по обязательному социальному страхованию на выплаты по оплате труда работников и иные выплаты работникам учреждений» 204 183,66 руб. экономия произошла за счет вакансий 5 единиц (1 ед. бухгалтера, 3 ед. специалиста, 1 ед. слесарь-сантехник), административных отпусков, больничных листов (директор учреждения, 2 специалиста, 4 уборщика служебных помещений, бухгалтер, вахтер, заведующий складом, контролер КПП, системный администратор, документовед), увольнений (слесарь-сантехник) в ноябре-декабре 2020 г.
 по виду расхода 112 «Иные выплаты персоналу учреждений, за исключением фонда оплаты труда» 4 200,00 руб.  экономия составила в виду того, что планировались командировки с проживанием в гостинице на конец декабря 2020 г.  по виду расхода 244 «На прочие закупки товаров, работ и услуг» 150 759,24 руб., в том числе: экономия по услугам связи в сумме 31 477,86 руб. за счет уменьшения оказываемых услуг по заключенному контракту на услуги телефонии ПАО «Вымпел-Коммуникации» (абонентская плата, тарификация по оказанным услугам), так как в течение года переведены несколько номеров на более выгодный тариф. Оплата за услуги связи за декабрь 2020 г. произведена в январе 2021 г. по условиям муниципального контракта.  экономия по приобретению ГСМ за счет уменьшения запланированных командировок в связи с пандемией и составила по заключенным муниципальным контрактам в сумме 58 950,54 руб.
</t>
  </si>
  <si>
    <t>Не исполнено 17 721,63 руб. Экономия сложилась в связи с приватизацией муниципального жилья в течение 2020 года и исключением его из реестра.Не исполнено 65 845,24 руб., образовался в связи с отсутствием необходимости внесения изменений в ПСД, так как ООО «Первый Контур» осуществляющий реконструкцию водопроводных очистных сооружений на водохранилище р. Дачная не обращался в администрацию городского округа для уточнения ПСД;Обеспечение жильем молодых семей Арсеньевского городского округа образовался остаток в размере 266 175 руб. в результате замены семей-претендентов в 2020 году, заменили семью в составе из 4 человек на семью в составе из 3 человек.</t>
  </si>
  <si>
    <t>Ежемесячное денежное вознаграждение за классное руководство педагогическим работникам муниципальных общеобразовательных организаций» 716 472,48 руб. экономия образовалась в результате нахождения учителей на больничном листе в период с октября по декабрь 2020 года. Обеспечение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бюджета» в сумме 1 241 922,15 руб. в связи с пропуском занятий учащихся 1-4 классов по болезни в период сентябрь-декабрь 2020 года.Расходы бюджетам муниципальных образований Приморского края на строительство, реконструкцию и приобретение зданий муниципальных общеобразовательных организаций за счет средств из краевого бюджета» в сумме 8 393 215,79 руб. на строительные работы на строительство пришкольного стадиона МОБУ «сложилась экономия из средств бюджета Приморского края при проведении электронного аукциона Гимназия №7». Капитальный ремонт зданий муниципальных общеобразовательных учреждений» в сумме 3 768,40 руб. сложилась экономия средств бюджета городского округа при проведении электронного аукциона.Обеспечение горячим питанием детей, обучающихся в муниципальных общеобразовательных организациях Приморского края» в сумме 1 175 545,89 руб. в связи с пропуском занятий учащихся по болезни.</t>
  </si>
  <si>
    <t>Непрограммные направления деятельности органов местного самоуправления городского округа, учреждений образования, культуры и иных значимых учреждений</t>
  </si>
  <si>
    <t xml:space="preserve">Остаток образовался в результате замены семей-претендентов в 2020 году, заменили семью в составе из 4 человек на семью в составе из 3 человек.
В результате использования Субсидии было выдано 3 (три) «Свидетельств о праве на получение социальной выплаты на приобретение жилого помещения или создание объекта индивидуального жилищного строительства», приобретено 3 (три) жилых помещений, согласно установленным правилам.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</si>
</sst>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00"/>
    <numFmt numFmtId="165" formatCode="#,##0.000"/>
    <numFmt numFmtId="166" formatCode="#,##0.0000"/>
    <numFmt numFmtId="167" formatCode="#,##0.000000"/>
    <numFmt numFmtId="168" formatCode="0.0"/>
    <numFmt numFmtId="169" formatCode="#,##0.0"/>
  </numFmts>
  <fonts count="25" x14ac:knownFonts="1">
    <font>
      <sz val="10"/>
      <color indexed="8"/>
      <name val="Arial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Arial"/>
      <family val="2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3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>
      <alignment vertical="top" wrapText="1"/>
    </xf>
    <xf numFmtId="0" fontId="4" fillId="0" borderId="0"/>
  </cellStyleXfs>
  <cellXfs count="102">
    <xf numFmtId="0" fontId="0" fillId="0" borderId="0" xfId="0"/>
    <xf numFmtId="0" fontId="0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1" fillId="0" borderId="0" xfId="0" applyFont="1"/>
    <xf numFmtId="0" fontId="6" fillId="0" borderId="1" xfId="0" applyNumberFormat="1" applyFont="1" applyFill="1" applyBorder="1" applyAlignment="1" applyProtection="1">
      <alignment horizontal="center" vertical="center" wrapText="1"/>
    </xf>
    <xf numFmtId="165" fontId="11" fillId="0" borderId="1" xfId="2" applyNumberFormat="1" applyFont="1" applyFill="1" applyBorder="1" applyAlignment="1">
      <alignment horizontal="center" vertical="justify" wrapText="1" shrinkToFit="1"/>
    </xf>
    <xf numFmtId="164" fontId="0" fillId="0" borderId="0" xfId="0" applyNumberFormat="1" applyFont="1" applyFill="1" applyBorder="1" applyAlignment="1" applyProtection="1">
      <protection locked="0"/>
    </xf>
    <xf numFmtId="49" fontId="2" fillId="0" borderId="0" xfId="0" applyNumberFormat="1" applyFont="1" applyFill="1" applyBorder="1" applyAlignment="1" applyProtection="1">
      <protection locked="0"/>
    </xf>
    <xf numFmtId="0" fontId="0" fillId="0" borderId="0" xfId="0" applyBorder="1"/>
    <xf numFmtId="164" fontId="10" fillId="0" borderId="1" xfId="2" applyNumberFormat="1" applyFont="1" applyFill="1" applyBorder="1" applyAlignment="1">
      <alignment horizontal="center" vertical="justify" wrapText="1" shrinkToFit="1"/>
    </xf>
    <xf numFmtId="165" fontId="9" fillId="0" borderId="1" xfId="0" applyNumberFormat="1" applyFont="1" applyFill="1" applyBorder="1" applyAlignment="1" applyProtection="1">
      <alignment horizontal="center" vertical="top" shrinkToFit="1"/>
    </xf>
    <xf numFmtId="165" fontId="8" fillId="0" borderId="1" xfId="0" applyNumberFormat="1" applyFont="1" applyFill="1" applyBorder="1" applyAlignment="1" applyProtection="1">
      <alignment horizontal="center" vertical="top" shrinkToFit="1"/>
    </xf>
    <xf numFmtId="164" fontId="9" fillId="0" borderId="1" xfId="0" applyNumberFormat="1" applyFont="1" applyFill="1" applyBorder="1" applyAlignment="1" applyProtection="1">
      <alignment horizontal="center" vertical="top" shrinkToFit="1"/>
    </xf>
    <xf numFmtId="165" fontId="10" fillId="0" borderId="1" xfId="2" applyNumberFormat="1" applyFont="1" applyFill="1" applyBorder="1" applyAlignment="1">
      <alignment horizontal="center" vertical="justify" wrapText="1" shrinkToFit="1"/>
    </xf>
    <xf numFmtId="164" fontId="11" fillId="0" borderId="1" xfId="2" applyNumberFormat="1" applyFont="1" applyFill="1" applyBorder="1" applyAlignment="1">
      <alignment horizontal="center" vertical="justify" wrapText="1" shrinkToFit="1"/>
    </xf>
    <xf numFmtId="164" fontId="8" fillId="0" borderId="1" xfId="0" applyNumberFormat="1" applyFont="1" applyFill="1" applyBorder="1" applyAlignment="1" applyProtection="1">
      <alignment horizontal="center" vertical="top" shrinkToFit="1"/>
    </xf>
    <xf numFmtId="164" fontId="15" fillId="0" borderId="1" xfId="2" applyNumberFormat="1" applyFont="1" applyFill="1" applyBorder="1" applyAlignment="1">
      <alignment horizontal="center" vertical="justify" wrapText="1" shrinkToFit="1"/>
    </xf>
    <xf numFmtId="164" fontId="8" fillId="0" borderId="1" xfId="0" applyNumberFormat="1" applyFont="1" applyFill="1" applyBorder="1" applyAlignment="1" applyProtection="1">
      <alignment horizontal="center" wrapText="1"/>
      <protection locked="0"/>
    </xf>
    <xf numFmtId="166" fontId="10" fillId="0" borderId="1" xfId="2" applyNumberFormat="1" applyFont="1" applyFill="1" applyBorder="1" applyAlignment="1">
      <alignment horizontal="center" vertical="justify" wrapText="1" shrinkToFit="1"/>
    </xf>
    <xf numFmtId="164" fontId="13" fillId="0" borderId="1" xfId="0" applyNumberFormat="1" applyFont="1" applyFill="1" applyBorder="1" applyAlignment="1" applyProtection="1">
      <alignment horizontal="center" vertical="top" shrinkToFit="1"/>
    </xf>
    <xf numFmtId="164" fontId="5" fillId="0" borderId="0" xfId="0" applyNumberFormat="1" applyFont="1" applyFill="1" applyBorder="1" applyAlignment="1" applyProtection="1">
      <protection locked="0"/>
    </xf>
    <xf numFmtId="164" fontId="16" fillId="0" borderId="1" xfId="2" applyNumberFormat="1" applyFont="1" applyFill="1" applyBorder="1" applyAlignment="1">
      <alignment horizontal="center" vertical="justify" wrapText="1" shrinkToFit="1"/>
    </xf>
    <xf numFmtId="167" fontId="9" fillId="0" borderId="1" xfId="0" applyNumberFormat="1" applyFont="1" applyFill="1" applyBorder="1" applyAlignment="1" applyProtection="1">
      <alignment horizontal="center" vertical="top" shrinkToFit="1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49" fontId="17" fillId="0" borderId="1" xfId="0" applyNumberFormat="1" applyFont="1" applyBorder="1" applyAlignment="1">
      <alignment horizontal="left" wrapText="1"/>
    </xf>
    <xf numFmtId="49" fontId="18" fillId="0" borderId="1" xfId="0" applyNumberFormat="1" applyFont="1" applyBorder="1" applyAlignment="1">
      <alignment horizontal="justify"/>
    </xf>
    <xf numFmtId="49" fontId="17" fillId="0" borderId="1" xfId="0" applyNumberFormat="1" applyFont="1" applyBorder="1" applyAlignment="1">
      <alignment horizontal="justify"/>
    </xf>
    <xf numFmtId="49" fontId="18" fillId="0" borderId="1" xfId="0" applyNumberFormat="1" applyFont="1" applyBorder="1" applyAlignment="1">
      <alignment wrapText="1"/>
    </xf>
    <xf numFmtId="49" fontId="18" fillId="0" borderId="1" xfId="0" applyNumberFormat="1" applyFont="1" applyFill="1" applyBorder="1" applyAlignment="1">
      <alignment horizontal="justify"/>
    </xf>
    <xf numFmtId="49" fontId="17" fillId="0" borderId="1" xfId="2" applyNumberFormat="1" applyFont="1" applyFill="1" applyBorder="1" applyAlignment="1">
      <alignment horizontal="justify" vertical="top" wrapText="1"/>
    </xf>
    <xf numFmtId="49" fontId="17" fillId="0" borderId="2" xfId="2" applyNumberFormat="1" applyFont="1" applyFill="1" applyBorder="1" applyAlignment="1">
      <alignment horizontal="justify" vertical="top" wrapText="1"/>
    </xf>
    <xf numFmtId="0" fontId="19" fillId="0" borderId="2" xfId="0" applyNumberFormat="1" applyFont="1" applyFill="1" applyBorder="1" applyAlignment="1" applyProtection="1"/>
    <xf numFmtId="49" fontId="20" fillId="0" borderId="1" xfId="0" applyNumberFormat="1" applyFont="1" applyFill="1" applyBorder="1" applyAlignment="1" applyProtection="1">
      <alignment wrapText="1"/>
      <protection locked="0"/>
    </xf>
    <xf numFmtId="164" fontId="21" fillId="0" borderId="0" xfId="0" applyNumberFormat="1" applyFont="1" applyFill="1" applyBorder="1" applyAlignment="1" applyProtection="1">
      <protection locked="0"/>
    </xf>
    <xf numFmtId="164" fontId="21" fillId="0" borderId="0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/>
    </xf>
    <xf numFmtId="164" fontId="13" fillId="0" borderId="1" xfId="0" applyNumberFormat="1" applyFont="1" applyBorder="1" applyAlignment="1">
      <alignment horizont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Font="1" applyBorder="1" applyAlignment="1">
      <alignment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11" fillId="0" borderId="5" xfId="0" applyFont="1" applyBorder="1" applyAlignment="1">
      <alignment horizontal="left" wrapText="1"/>
    </xf>
    <xf numFmtId="49" fontId="13" fillId="0" borderId="5" xfId="0" applyNumberFormat="1" applyFont="1" applyFill="1" applyBorder="1" applyAlignment="1" applyProtection="1">
      <alignment wrapText="1"/>
      <protection locked="0"/>
    </xf>
    <xf numFmtId="0" fontId="10" fillId="0" borderId="5" xfId="0" applyFont="1" applyBorder="1" applyAlignment="1">
      <alignment horizontal="justify"/>
    </xf>
    <xf numFmtId="49" fontId="7" fillId="0" borderId="5" xfId="0" applyNumberFormat="1" applyFont="1" applyFill="1" applyBorder="1" applyAlignment="1" applyProtection="1">
      <alignment wrapText="1"/>
      <protection locked="0"/>
    </xf>
    <xf numFmtId="0" fontId="11" fillId="0" borderId="5" xfId="0" applyFont="1" applyBorder="1" applyAlignment="1">
      <alignment horizontal="justify"/>
    </xf>
    <xf numFmtId="49" fontId="10" fillId="0" borderId="5" xfId="0" applyNumberFormat="1" applyFont="1" applyBorder="1" applyAlignment="1">
      <alignment wrapText="1"/>
    </xf>
    <xf numFmtId="0" fontId="10" fillId="0" borderId="5" xfId="0" applyFont="1" applyFill="1" applyBorder="1" applyAlignment="1">
      <alignment horizontal="justify"/>
    </xf>
    <xf numFmtId="0" fontId="11" fillId="0" borderId="5" xfId="2" applyFont="1" applyFill="1" applyBorder="1" applyAlignment="1">
      <alignment horizontal="justify" vertical="top" wrapText="1"/>
    </xf>
    <xf numFmtId="49" fontId="13" fillId="0" borderId="6" xfId="0" applyNumberFormat="1" applyFont="1" applyFill="1" applyBorder="1" applyAlignment="1" applyProtection="1">
      <alignment vertical="top" wrapText="1"/>
      <protection locked="0"/>
    </xf>
    <xf numFmtId="0" fontId="14" fillId="0" borderId="6" xfId="0" applyNumberFormat="1" applyFont="1" applyFill="1" applyBorder="1" applyAlignment="1" applyProtection="1"/>
    <xf numFmtId="49" fontId="13" fillId="0" borderId="7" xfId="0" applyNumberFormat="1" applyFont="1" applyFill="1" applyBorder="1" applyAlignment="1" applyProtection="1">
      <alignment wrapText="1"/>
      <protection locked="0"/>
    </xf>
    <xf numFmtId="49" fontId="20" fillId="0" borderId="8" xfId="0" applyNumberFormat="1" applyFont="1" applyFill="1" applyBorder="1" applyAlignment="1" applyProtection="1">
      <alignment wrapText="1"/>
      <protection locked="0"/>
    </xf>
    <xf numFmtId="164" fontId="8" fillId="0" borderId="8" xfId="0" applyNumberFormat="1" applyFont="1" applyFill="1" applyBorder="1" applyAlignment="1" applyProtection="1">
      <alignment horizontal="center" wrapText="1"/>
      <protection locked="0"/>
    </xf>
    <xf numFmtId="164" fontId="13" fillId="0" borderId="8" xfId="0" applyNumberFormat="1" applyFont="1" applyBorder="1" applyAlignment="1">
      <alignment horizontal="center" vertical="top"/>
    </xf>
    <xf numFmtId="164" fontId="22" fillId="0" borderId="1" xfId="0" applyNumberFormat="1" applyFont="1" applyFill="1" applyBorder="1" applyAlignment="1" applyProtection="1">
      <alignment vertical="justify"/>
    </xf>
    <xf numFmtId="164" fontId="22" fillId="0" borderId="1" xfId="0" applyNumberFormat="1" applyFont="1" applyBorder="1" applyAlignment="1">
      <alignment horizontal="center" vertical="top"/>
    </xf>
    <xf numFmtId="49" fontId="7" fillId="0" borderId="6" xfId="0" applyNumberFormat="1" applyFont="1" applyFill="1" applyBorder="1" applyAlignment="1" applyProtection="1">
      <alignment wrapText="1"/>
      <protection locked="0"/>
    </xf>
    <xf numFmtId="49" fontId="18" fillId="0" borderId="2" xfId="2" applyNumberFormat="1" applyFont="1" applyFill="1" applyBorder="1" applyAlignment="1">
      <alignment horizontal="justify" vertical="top" wrapText="1"/>
    </xf>
    <xf numFmtId="164" fontId="15" fillId="2" borderId="1" xfId="2" applyNumberFormat="1" applyFont="1" applyFill="1" applyBorder="1" applyAlignment="1">
      <alignment horizontal="center" vertical="justify" wrapText="1" shrinkToFit="1"/>
    </xf>
    <xf numFmtId="164" fontId="10" fillId="2" borderId="1" xfId="2" applyNumberFormat="1" applyFont="1" applyFill="1" applyBorder="1" applyAlignment="1">
      <alignment horizontal="center" vertical="justify" wrapText="1" shrinkToFit="1"/>
    </xf>
    <xf numFmtId="164" fontId="11" fillId="2" borderId="1" xfId="2" applyNumberFormat="1" applyFont="1" applyFill="1" applyBorder="1" applyAlignment="1">
      <alignment horizontal="center" vertical="justify" wrapText="1" shrinkToFit="1"/>
    </xf>
    <xf numFmtId="165" fontId="10" fillId="2" borderId="1" xfId="2" applyNumberFormat="1" applyFont="1" applyFill="1" applyBorder="1" applyAlignment="1">
      <alignment horizontal="center" vertical="justify" wrapText="1" shrinkToFit="1"/>
    </xf>
    <xf numFmtId="49" fontId="10" fillId="2" borderId="1" xfId="2" applyNumberFormat="1" applyFont="1" applyFill="1" applyBorder="1" applyAlignment="1">
      <alignment horizontal="center" vertical="justify" wrapText="1" shrinkToFit="1"/>
    </xf>
    <xf numFmtId="164" fontId="9" fillId="2" borderId="1" xfId="0" applyNumberFormat="1" applyFont="1" applyFill="1" applyBorder="1" applyAlignment="1" applyProtection="1">
      <alignment horizontal="center" vertical="top" shrinkToFit="1"/>
    </xf>
    <xf numFmtId="0" fontId="2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168" fontId="13" fillId="0" borderId="2" xfId="0" applyNumberFormat="1" applyFont="1" applyBorder="1" applyAlignment="1">
      <alignment horizontal="center" vertical="top"/>
    </xf>
    <xf numFmtId="168" fontId="7" fillId="0" borderId="2" xfId="0" applyNumberFormat="1" applyFont="1" applyBorder="1" applyAlignment="1">
      <alignment horizontal="center" vertical="top"/>
    </xf>
    <xf numFmtId="168" fontId="22" fillId="0" borderId="2" xfId="0" applyNumberFormat="1" applyFont="1" applyBorder="1" applyAlignment="1">
      <alignment horizontal="center" vertical="top"/>
    </xf>
    <xf numFmtId="168" fontId="13" fillId="0" borderId="2" xfId="0" applyNumberFormat="1" applyFont="1" applyBorder="1" applyAlignment="1">
      <alignment horizontal="center"/>
    </xf>
    <xf numFmtId="168" fontId="13" fillId="0" borderId="11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/>
    <xf numFmtId="0" fontId="1" fillId="0" borderId="13" xfId="0" applyFont="1" applyBorder="1"/>
    <xf numFmtId="0" fontId="1" fillId="0" borderId="14" xfId="0" applyFont="1" applyBorder="1"/>
    <xf numFmtId="0" fontId="0" fillId="0" borderId="13" xfId="0" applyBorder="1" applyAlignment="1">
      <alignment vertical="top"/>
    </xf>
    <xf numFmtId="0" fontId="11" fillId="0" borderId="5" xfId="0" applyFont="1" applyBorder="1" applyAlignment="1">
      <alignment horizontal="justify" vertical="top"/>
    </xf>
    <xf numFmtId="169" fontId="7" fillId="0" borderId="2" xfId="0" applyNumberFormat="1" applyFont="1" applyBorder="1" applyAlignment="1">
      <alignment horizontal="center" vertical="top"/>
    </xf>
    <xf numFmtId="0" fontId="0" fillId="0" borderId="13" xfId="0" applyBorder="1" applyAlignment="1">
      <alignment horizontal="left" vertical="top"/>
    </xf>
    <xf numFmtId="0" fontId="6" fillId="0" borderId="9" xfId="1" applyFont="1" applyFill="1" applyBorder="1" applyAlignment="1">
      <alignment horizontal="right" wrapText="1"/>
    </xf>
    <xf numFmtId="0" fontId="6" fillId="0" borderId="0" xfId="0" applyNumberFormat="1" applyFont="1" applyFill="1" applyBorder="1" applyAlignment="1" applyProtection="1">
      <alignment horizontal="center" wrapText="1"/>
      <protection locked="0"/>
    </xf>
    <xf numFmtId="0" fontId="3" fillId="0" borderId="0" xfId="2" applyFont="1" applyFill="1" applyAlignment="1">
      <alignment horizontal="left"/>
    </xf>
    <xf numFmtId="0" fontId="22" fillId="0" borderId="0" xfId="1" applyFont="1" applyFill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4" fillId="0" borderId="15" xfId="0" applyFont="1" applyBorder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3" fillId="0" borderId="15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_Приложение 6, 7 раздел подраздел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1"/>
  <sheetViews>
    <sheetView tabSelected="1" topLeftCell="A4" zoomScaleNormal="100" zoomScaleSheetLayoutView="100" workbookViewId="0">
      <selection activeCell="A6" sqref="A6:G6"/>
    </sheetView>
  </sheetViews>
  <sheetFormatPr defaultColWidth="10.28515625" defaultRowHeight="15" outlineLevelRow="3" x14ac:dyDescent="0.2"/>
  <cols>
    <col min="1" max="1" width="30.5703125" style="2" customWidth="1"/>
    <col min="2" max="2" width="6.140625" style="2" customWidth="1"/>
    <col min="3" max="3" width="20" style="2" customWidth="1"/>
    <col min="4" max="4" width="19.140625" style="1" customWidth="1"/>
    <col min="5" max="5" width="19.5703125" customWidth="1"/>
    <col min="6" max="6" width="10" customWidth="1"/>
    <col min="7" max="7" width="87.7109375" customWidth="1"/>
  </cols>
  <sheetData>
    <row r="1" spans="1:7" ht="0.75" hidden="1" customHeight="1" x14ac:dyDescent="0.25">
      <c r="C1" s="84"/>
      <c r="D1" s="84"/>
    </row>
    <row r="2" spans="1:7" ht="16.5" hidden="1" x14ac:dyDescent="0.25">
      <c r="C2" s="84"/>
      <c r="D2" s="84"/>
    </row>
    <row r="3" spans="1:7" ht="16.5" hidden="1" x14ac:dyDescent="0.25">
      <c r="C3" s="84"/>
      <c r="D3" s="84"/>
    </row>
    <row r="4" spans="1:7" ht="16.5" x14ac:dyDescent="0.25">
      <c r="C4" s="85"/>
      <c r="D4" s="85"/>
    </row>
    <row r="5" spans="1:7" ht="51.75" customHeight="1" x14ac:dyDescent="0.2">
      <c r="A5" s="86" t="s">
        <v>135</v>
      </c>
      <c r="B5" s="86"/>
      <c r="C5" s="86"/>
      <c r="D5" s="86"/>
      <c r="E5" s="86"/>
      <c r="F5" s="86"/>
      <c r="G5" s="86"/>
    </row>
    <row r="6" spans="1:7" ht="21.75" customHeight="1" thickBot="1" x14ac:dyDescent="0.3">
      <c r="A6" s="83" t="s">
        <v>137</v>
      </c>
      <c r="B6" s="83"/>
      <c r="C6" s="83"/>
      <c r="D6" s="83"/>
      <c r="E6" s="83"/>
      <c r="F6" s="83"/>
      <c r="G6" s="83"/>
    </row>
    <row r="7" spans="1:7" ht="55.5" customHeight="1" x14ac:dyDescent="0.2">
      <c r="A7" s="39" t="s">
        <v>0</v>
      </c>
      <c r="B7" s="40" t="s">
        <v>10</v>
      </c>
      <c r="C7" s="40" t="s">
        <v>136</v>
      </c>
      <c r="D7" s="40" t="s">
        <v>9</v>
      </c>
      <c r="E7" s="41" t="s">
        <v>96</v>
      </c>
      <c r="F7" s="67" t="s">
        <v>97</v>
      </c>
      <c r="G7" s="74" t="s">
        <v>138</v>
      </c>
    </row>
    <row r="8" spans="1:7" ht="16.5" x14ac:dyDescent="0.25">
      <c r="A8" s="42">
        <v>1</v>
      </c>
      <c r="B8" s="4">
        <v>2</v>
      </c>
      <c r="C8" s="4">
        <v>3</v>
      </c>
      <c r="D8" s="4">
        <v>4</v>
      </c>
      <c r="E8" s="35">
        <v>5</v>
      </c>
      <c r="F8" s="68">
        <v>6</v>
      </c>
      <c r="G8" s="75">
        <v>7</v>
      </c>
    </row>
    <row r="9" spans="1:7" ht="68.25" customHeight="1" x14ac:dyDescent="0.2">
      <c r="A9" s="43" t="s">
        <v>99</v>
      </c>
      <c r="B9" s="24" t="s">
        <v>48</v>
      </c>
      <c r="C9" s="19">
        <f>C10+C11+C12</f>
        <v>86738.321100000001</v>
      </c>
      <c r="D9" s="19">
        <f>D10+D11+D12</f>
        <v>86344.109530000002</v>
      </c>
      <c r="E9" s="36">
        <f>C9-D9</f>
        <v>394.21156999999999</v>
      </c>
      <c r="F9" s="69">
        <f>D9/C9*100</f>
        <v>99.5</v>
      </c>
      <c r="G9" s="76"/>
    </row>
    <row r="10" spans="1:7" ht="38.25" customHeight="1" x14ac:dyDescent="0.25">
      <c r="A10" s="44" t="s">
        <v>86</v>
      </c>
      <c r="B10" s="24"/>
      <c r="C10" s="15">
        <f>C14+C18+C271</f>
        <v>0</v>
      </c>
      <c r="D10" s="15">
        <f>D14+D18+D271</f>
        <v>0</v>
      </c>
      <c r="E10" s="36">
        <f t="shared" ref="E10:E73" si="0">C10-D10</f>
        <v>0</v>
      </c>
      <c r="F10" s="69">
        <v>0</v>
      </c>
      <c r="G10" s="76"/>
    </row>
    <row r="11" spans="1:7" ht="18" customHeight="1" x14ac:dyDescent="0.25">
      <c r="A11" s="44" t="s">
        <v>3</v>
      </c>
      <c r="B11" s="24"/>
      <c r="C11" s="15">
        <f>C15+C19+C272</f>
        <v>46665.412499999999</v>
      </c>
      <c r="D11" s="15">
        <f>D15+D19+D272</f>
        <v>46665.412499999999</v>
      </c>
      <c r="E11" s="36">
        <f t="shared" si="0"/>
        <v>0</v>
      </c>
      <c r="F11" s="69">
        <f t="shared" ref="F11:F74" si="1">D11/C11*100</f>
        <v>100</v>
      </c>
      <c r="G11" s="76"/>
    </row>
    <row r="12" spans="1:7" ht="18" customHeight="1" x14ac:dyDescent="0.25">
      <c r="A12" s="44" t="s">
        <v>4</v>
      </c>
      <c r="B12" s="24"/>
      <c r="C12" s="15">
        <f>C16+C20+C273+C24</f>
        <v>40072.908600000002</v>
      </c>
      <c r="D12" s="15">
        <f>D16+D20+D273+D24</f>
        <v>39678.697030000003</v>
      </c>
      <c r="E12" s="36">
        <f t="shared" si="0"/>
        <v>394.21156999999999</v>
      </c>
      <c r="F12" s="69">
        <f t="shared" si="1"/>
        <v>99</v>
      </c>
      <c r="G12" s="76"/>
    </row>
    <row r="13" spans="1:7" ht="60.75" customHeight="1" outlineLevel="1" x14ac:dyDescent="0.25">
      <c r="A13" s="45" t="s">
        <v>100</v>
      </c>
      <c r="B13" s="25" t="s">
        <v>49</v>
      </c>
      <c r="C13" s="12">
        <f>C14+C15+C16</f>
        <v>10494.48835</v>
      </c>
      <c r="D13" s="12">
        <f>D14+D15+D16</f>
        <v>10494.48835</v>
      </c>
      <c r="E13" s="37">
        <f t="shared" si="0"/>
        <v>0</v>
      </c>
      <c r="F13" s="70">
        <f t="shared" si="1"/>
        <v>100</v>
      </c>
      <c r="G13" s="76"/>
    </row>
    <row r="14" spans="1:7" ht="21" customHeight="1" outlineLevel="1" x14ac:dyDescent="0.25">
      <c r="A14" s="46" t="s">
        <v>78</v>
      </c>
      <c r="B14" s="25"/>
      <c r="C14" s="12">
        <v>0</v>
      </c>
      <c r="D14" s="12">
        <v>0</v>
      </c>
      <c r="E14" s="37">
        <f t="shared" si="0"/>
        <v>0</v>
      </c>
      <c r="F14" s="70">
        <v>0</v>
      </c>
      <c r="G14" s="76"/>
    </row>
    <row r="15" spans="1:7" ht="19.5" customHeight="1" outlineLevel="1" x14ac:dyDescent="0.25">
      <c r="A15" s="46" t="s">
        <v>3</v>
      </c>
      <c r="B15" s="25"/>
      <c r="C15" s="66">
        <v>10000</v>
      </c>
      <c r="D15" s="12">
        <v>10000</v>
      </c>
      <c r="E15" s="37">
        <f t="shared" si="0"/>
        <v>0</v>
      </c>
      <c r="F15" s="70">
        <v>0</v>
      </c>
      <c r="G15" s="76"/>
    </row>
    <row r="16" spans="1:7" ht="20.25" customHeight="1" outlineLevel="1" x14ac:dyDescent="0.25">
      <c r="A16" s="46" t="s">
        <v>4</v>
      </c>
      <c r="B16" s="25"/>
      <c r="C16" s="12">
        <v>494.48835000000003</v>
      </c>
      <c r="D16" s="12">
        <v>494.48835000000003</v>
      </c>
      <c r="E16" s="37">
        <f t="shared" si="0"/>
        <v>0</v>
      </c>
      <c r="F16" s="70">
        <f t="shared" si="1"/>
        <v>100</v>
      </c>
      <c r="G16" s="76"/>
    </row>
    <row r="17" spans="1:7" ht="75" outlineLevel="1" x14ac:dyDescent="0.25">
      <c r="A17" s="45" t="s">
        <v>101</v>
      </c>
      <c r="B17" s="25" t="s">
        <v>50</v>
      </c>
      <c r="C17" s="12">
        <f>C18+C19+C20</f>
        <v>57255.911359999998</v>
      </c>
      <c r="D17" s="12">
        <f>D18+D19+D20</f>
        <v>57170.364150000001</v>
      </c>
      <c r="E17" s="37">
        <f t="shared" si="0"/>
        <v>85.547210000000007</v>
      </c>
      <c r="F17" s="70">
        <f t="shared" si="1"/>
        <v>99.9</v>
      </c>
      <c r="G17" s="76"/>
    </row>
    <row r="18" spans="1:7" ht="15.75" outlineLevel="1" x14ac:dyDescent="0.25">
      <c r="A18" s="46" t="s">
        <v>78</v>
      </c>
      <c r="B18" s="25"/>
      <c r="C18" s="13">
        <v>0</v>
      </c>
      <c r="D18" s="10">
        <v>0</v>
      </c>
      <c r="E18" s="37">
        <f t="shared" si="0"/>
        <v>0</v>
      </c>
      <c r="F18" s="70">
        <v>0</v>
      </c>
      <c r="G18" s="76"/>
    </row>
    <row r="19" spans="1:7" ht="15.75" outlineLevel="1" x14ac:dyDescent="0.25">
      <c r="A19" s="46" t="s">
        <v>3</v>
      </c>
      <c r="B19" s="25"/>
      <c r="C19" s="62">
        <v>36665.412499999999</v>
      </c>
      <c r="D19" s="12">
        <v>36665.412499999999</v>
      </c>
      <c r="E19" s="37">
        <f t="shared" si="0"/>
        <v>0</v>
      </c>
      <c r="F19" s="70">
        <f t="shared" si="1"/>
        <v>100</v>
      </c>
      <c r="G19" s="76"/>
    </row>
    <row r="20" spans="1:7" ht="15.75" outlineLevel="1" x14ac:dyDescent="0.25">
      <c r="A20" s="46" t="s">
        <v>4</v>
      </c>
      <c r="B20" s="25"/>
      <c r="C20" s="9">
        <v>20590.49886</v>
      </c>
      <c r="D20" s="12">
        <v>20504.951649999999</v>
      </c>
      <c r="E20" s="37">
        <f t="shared" si="0"/>
        <v>85.547210000000007</v>
      </c>
      <c r="F20" s="70">
        <f t="shared" si="1"/>
        <v>99.6</v>
      </c>
      <c r="G20" s="76"/>
    </row>
    <row r="21" spans="1:7" ht="85.5" customHeight="1" outlineLevel="2" x14ac:dyDescent="0.25">
      <c r="A21" s="45" t="s">
        <v>102</v>
      </c>
      <c r="B21" s="25" t="s">
        <v>51</v>
      </c>
      <c r="C21" s="12">
        <f>C22+C23+C24</f>
        <v>18987.92139</v>
      </c>
      <c r="D21" s="12">
        <f>D22+D23+D24</f>
        <v>18679.257030000001</v>
      </c>
      <c r="E21" s="37">
        <f t="shared" si="0"/>
        <v>308.66435999999999</v>
      </c>
      <c r="F21" s="70">
        <f t="shared" si="1"/>
        <v>98.4</v>
      </c>
      <c r="G21" s="76"/>
    </row>
    <row r="22" spans="1:7" ht="15.75" outlineLevel="2" x14ac:dyDescent="0.25">
      <c r="A22" s="46" t="s">
        <v>78</v>
      </c>
      <c r="B22" s="25"/>
      <c r="C22" s="13">
        <v>0</v>
      </c>
      <c r="D22" s="10">
        <v>0</v>
      </c>
      <c r="E22" s="37">
        <f t="shared" si="0"/>
        <v>0</v>
      </c>
      <c r="F22" s="70">
        <v>0</v>
      </c>
      <c r="G22" s="76"/>
    </row>
    <row r="23" spans="1:7" ht="15.75" outlineLevel="2" x14ac:dyDescent="0.25">
      <c r="A23" s="46" t="s">
        <v>3</v>
      </c>
      <c r="B23" s="25"/>
      <c r="C23" s="13">
        <v>0</v>
      </c>
      <c r="D23" s="10">
        <v>0</v>
      </c>
      <c r="E23" s="37">
        <f t="shared" si="0"/>
        <v>0</v>
      </c>
      <c r="F23" s="70">
        <v>0</v>
      </c>
      <c r="G23" s="76"/>
    </row>
    <row r="24" spans="1:7" ht="15.75" outlineLevel="2" x14ac:dyDescent="0.25">
      <c r="A24" s="46" t="s">
        <v>4</v>
      </c>
      <c r="B24" s="25"/>
      <c r="C24" s="9">
        <v>18987.92139</v>
      </c>
      <c r="D24" s="12">
        <v>18679.257030000001</v>
      </c>
      <c r="E24" s="37">
        <f t="shared" si="0"/>
        <v>308.66435999999999</v>
      </c>
      <c r="F24" s="70">
        <f t="shared" si="1"/>
        <v>98.4</v>
      </c>
      <c r="G24" s="76"/>
    </row>
    <row r="25" spans="1:7" ht="55.5" customHeight="1" outlineLevel="2" x14ac:dyDescent="0.2">
      <c r="A25" s="47" t="s">
        <v>103</v>
      </c>
      <c r="B25" s="26" t="s">
        <v>47</v>
      </c>
      <c r="C25" s="19">
        <f>C26+C27+C28</f>
        <v>877476.28610999999</v>
      </c>
      <c r="D25" s="19">
        <f>D26+D27+D28</f>
        <v>854049.01437999995</v>
      </c>
      <c r="E25" s="36">
        <f t="shared" si="0"/>
        <v>23427.27173</v>
      </c>
      <c r="F25" s="69">
        <f t="shared" si="1"/>
        <v>97.3</v>
      </c>
      <c r="G25" s="76"/>
    </row>
    <row r="26" spans="1:7" ht="28.5" customHeight="1" outlineLevel="2" x14ac:dyDescent="0.25">
      <c r="A26" s="44" t="s">
        <v>86</v>
      </c>
      <c r="B26" s="26"/>
      <c r="C26" s="14">
        <f t="shared" ref="C26:D28" si="2">C30+C34+C38+C42</f>
        <v>26445.435140000001</v>
      </c>
      <c r="D26" s="14">
        <f t="shared" si="2"/>
        <v>24625.484899999999</v>
      </c>
      <c r="E26" s="36">
        <f t="shared" si="0"/>
        <v>1819.9502399999999</v>
      </c>
      <c r="F26" s="69">
        <f t="shared" si="1"/>
        <v>93.1</v>
      </c>
      <c r="G26" s="76"/>
    </row>
    <row r="27" spans="1:7" ht="14.25" customHeight="1" outlineLevel="2" x14ac:dyDescent="0.25">
      <c r="A27" s="44" t="s">
        <v>3</v>
      </c>
      <c r="B27" s="26"/>
      <c r="C27" s="14">
        <f>C31+C35+C39+C43</f>
        <v>539201.43584000005</v>
      </c>
      <c r="D27" s="14">
        <f>D31+D35+D39+D43</f>
        <v>525830.13644000003</v>
      </c>
      <c r="E27" s="36">
        <f t="shared" si="0"/>
        <v>13371.2994</v>
      </c>
      <c r="F27" s="69">
        <f t="shared" si="1"/>
        <v>97.5</v>
      </c>
      <c r="G27" s="76"/>
    </row>
    <row r="28" spans="1:7" ht="14.25" customHeight="1" outlineLevel="2" x14ac:dyDescent="0.25">
      <c r="A28" s="44" t="s">
        <v>4</v>
      </c>
      <c r="B28" s="26"/>
      <c r="C28" s="14">
        <f t="shared" si="2"/>
        <v>311829.41512999998</v>
      </c>
      <c r="D28" s="14">
        <f t="shared" si="2"/>
        <v>303593.39304</v>
      </c>
      <c r="E28" s="36">
        <f t="shared" si="0"/>
        <v>8236.0220900000004</v>
      </c>
      <c r="F28" s="69">
        <f t="shared" si="1"/>
        <v>97.4</v>
      </c>
      <c r="G28" s="76"/>
    </row>
    <row r="29" spans="1:7" ht="65.25" customHeight="1" outlineLevel="2" x14ac:dyDescent="0.25">
      <c r="A29" s="45" t="s">
        <v>16</v>
      </c>
      <c r="B29" s="25" t="s">
        <v>52</v>
      </c>
      <c r="C29" s="12">
        <f>C30+C31+C32</f>
        <v>351582.53321000002</v>
      </c>
      <c r="D29" s="12">
        <f>D30+D31+D32</f>
        <v>345032.76611000003</v>
      </c>
      <c r="E29" s="37">
        <f t="shared" si="0"/>
        <v>6549.7671</v>
      </c>
      <c r="F29" s="70">
        <f t="shared" si="1"/>
        <v>98.1</v>
      </c>
      <c r="G29" s="76"/>
    </row>
    <row r="30" spans="1:7" ht="15.75" outlineLevel="2" x14ac:dyDescent="0.25">
      <c r="A30" s="46" t="s">
        <v>78</v>
      </c>
      <c r="B30" s="25"/>
      <c r="C30" s="62">
        <v>880</v>
      </c>
      <c r="D30" s="12">
        <v>880</v>
      </c>
      <c r="E30" s="37">
        <f t="shared" si="0"/>
        <v>0</v>
      </c>
      <c r="F30" s="70">
        <f t="shared" si="1"/>
        <v>100</v>
      </c>
      <c r="G30" s="76"/>
    </row>
    <row r="31" spans="1:7" ht="15.75" outlineLevel="2" x14ac:dyDescent="0.25">
      <c r="A31" s="46" t="s">
        <v>3</v>
      </c>
      <c r="B31" s="25"/>
      <c r="C31" s="62">
        <v>214912.53151</v>
      </c>
      <c r="D31" s="12">
        <v>212095.53852999999</v>
      </c>
      <c r="E31" s="37">
        <f t="shared" si="0"/>
        <v>2816.99298</v>
      </c>
      <c r="F31" s="70">
        <f t="shared" si="1"/>
        <v>98.7</v>
      </c>
      <c r="G31" s="76"/>
    </row>
    <row r="32" spans="1:7" ht="15.75" outlineLevel="2" x14ac:dyDescent="0.25">
      <c r="A32" s="46" t="s">
        <v>4</v>
      </c>
      <c r="B32" s="25"/>
      <c r="C32" s="9">
        <v>135790.00169999999</v>
      </c>
      <c r="D32" s="12">
        <v>132057.22758000001</v>
      </c>
      <c r="E32" s="37">
        <f t="shared" si="0"/>
        <v>3732.77412</v>
      </c>
      <c r="F32" s="70">
        <f t="shared" si="1"/>
        <v>97.3</v>
      </c>
      <c r="G32" s="76"/>
    </row>
    <row r="33" spans="1:7" ht="63.75" customHeight="1" outlineLevel="2" x14ac:dyDescent="0.25">
      <c r="A33" s="45" t="s">
        <v>17</v>
      </c>
      <c r="B33" s="25" t="s">
        <v>53</v>
      </c>
      <c r="C33" s="12">
        <f>C34+C35+C36</f>
        <v>419516.71016000002</v>
      </c>
      <c r="D33" s="12">
        <f>D34+D35+D36</f>
        <v>404760.11352999997</v>
      </c>
      <c r="E33" s="37">
        <f t="shared" si="0"/>
        <v>14756.59663</v>
      </c>
      <c r="F33" s="70">
        <f t="shared" si="1"/>
        <v>96.5</v>
      </c>
      <c r="G33" s="93" t="s">
        <v>143</v>
      </c>
    </row>
    <row r="34" spans="1:7" ht="82.5" customHeight="1" outlineLevel="2" x14ac:dyDescent="0.25">
      <c r="A34" s="46" t="s">
        <v>78</v>
      </c>
      <c r="B34" s="25"/>
      <c r="C34" s="62">
        <v>22289.4</v>
      </c>
      <c r="D34" s="12">
        <v>20480.03601</v>
      </c>
      <c r="E34" s="37">
        <f t="shared" si="0"/>
        <v>1809.3639900000001</v>
      </c>
      <c r="F34" s="70">
        <f t="shared" si="1"/>
        <v>91.9</v>
      </c>
      <c r="G34" s="99"/>
    </row>
    <row r="35" spans="1:7" ht="21.75" customHeight="1" outlineLevel="2" x14ac:dyDescent="0.25">
      <c r="A35" s="46" t="s">
        <v>3</v>
      </c>
      <c r="B35" s="25"/>
      <c r="C35" s="62">
        <v>317249.02243999997</v>
      </c>
      <c r="D35" s="12">
        <v>307409.38523999997</v>
      </c>
      <c r="E35" s="37">
        <f t="shared" si="0"/>
        <v>9839.6371999999992</v>
      </c>
      <c r="F35" s="70">
        <f t="shared" si="1"/>
        <v>96.9</v>
      </c>
      <c r="G35" s="99"/>
    </row>
    <row r="36" spans="1:7" ht="25.5" customHeight="1" outlineLevel="2" x14ac:dyDescent="0.25">
      <c r="A36" s="46" t="s">
        <v>4</v>
      </c>
      <c r="B36" s="25"/>
      <c r="C36" s="9">
        <v>79978.287719999993</v>
      </c>
      <c r="D36" s="12">
        <v>76870.692280000003</v>
      </c>
      <c r="E36" s="37">
        <f t="shared" si="0"/>
        <v>3107.5954400000001</v>
      </c>
      <c r="F36" s="70">
        <f t="shared" si="1"/>
        <v>96.1</v>
      </c>
      <c r="G36" s="100"/>
    </row>
    <row r="37" spans="1:7" s="3" customFormat="1" ht="87.75" customHeight="1" outlineLevel="3" x14ac:dyDescent="0.25">
      <c r="A37" s="45" t="s">
        <v>18</v>
      </c>
      <c r="B37" s="25" t="s">
        <v>54</v>
      </c>
      <c r="C37" s="12">
        <f>C38+C39+C40</f>
        <v>64865.477129999999</v>
      </c>
      <c r="D37" s="12">
        <f>D38+D39+D40</f>
        <v>63174.77521</v>
      </c>
      <c r="E37" s="37">
        <f t="shared" si="0"/>
        <v>1690.70192</v>
      </c>
      <c r="F37" s="70">
        <f t="shared" si="1"/>
        <v>97.4</v>
      </c>
      <c r="G37" s="77"/>
    </row>
    <row r="38" spans="1:7" s="3" customFormat="1" ht="17.25" customHeight="1" outlineLevel="3" x14ac:dyDescent="0.25">
      <c r="A38" s="46" t="s">
        <v>78</v>
      </c>
      <c r="B38" s="25"/>
      <c r="C38" s="62">
        <v>3276.03514</v>
      </c>
      <c r="D38" s="12">
        <v>3265.4488900000001</v>
      </c>
      <c r="E38" s="37">
        <f t="shared" si="0"/>
        <v>10.58625</v>
      </c>
      <c r="F38" s="70">
        <f t="shared" si="1"/>
        <v>99.7</v>
      </c>
      <c r="G38" s="77"/>
    </row>
    <row r="39" spans="1:7" s="3" customFormat="1" ht="80.25" customHeight="1" outlineLevel="3" x14ac:dyDescent="0.25">
      <c r="A39" s="46" t="s">
        <v>3</v>
      </c>
      <c r="B39" s="25"/>
      <c r="C39" s="62">
        <v>1591.7788599999999</v>
      </c>
      <c r="D39" s="12">
        <v>1082.4687799999999</v>
      </c>
      <c r="E39" s="37">
        <f t="shared" si="0"/>
        <v>509.31008000000003</v>
      </c>
      <c r="F39" s="70">
        <f t="shared" si="1"/>
        <v>68</v>
      </c>
      <c r="G39" s="77"/>
    </row>
    <row r="40" spans="1:7" s="3" customFormat="1" ht="14.25" customHeight="1" outlineLevel="3" x14ac:dyDescent="0.25">
      <c r="A40" s="46" t="s">
        <v>4</v>
      </c>
      <c r="B40" s="25"/>
      <c r="C40" s="9">
        <v>59997.663130000001</v>
      </c>
      <c r="D40" s="12">
        <v>58826.857539999997</v>
      </c>
      <c r="E40" s="37">
        <f t="shared" si="0"/>
        <v>1170.8055899999999</v>
      </c>
      <c r="F40" s="70">
        <f t="shared" si="1"/>
        <v>98</v>
      </c>
      <c r="G40" s="77"/>
    </row>
    <row r="41" spans="1:7" s="3" customFormat="1" ht="78.75" customHeight="1" outlineLevel="3" x14ac:dyDescent="0.25">
      <c r="A41" s="45" t="s">
        <v>104</v>
      </c>
      <c r="B41" s="25" t="s">
        <v>21</v>
      </c>
      <c r="C41" s="12">
        <f>C42+C43+C44</f>
        <v>41511.565609999998</v>
      </c>
      <c r="D41" s="12">
        <f>D42+D43+D44</f>
        <v>41081.359530000002</v>
      </c>
      <c r="E41" s="37">
        <f t="shared" si="0"/>
        <v>430.20607999999999</v>
      </c>
      <c r="F41" s="70">
        <f t="shared" si="1"/>
        <v>99</v>
      </c>
      <c r="G41" s="77"/>
    </row>
    <row r="42" spans="1:7" s="3" customFormat="1" ht="18.75" customHeight="1" outlineLevel="3" x14ac:dyDescent="0.25">
      <c r="A42" s="46" t="s">
        <v>78</v>
      </c>
      <c r="B42" s="25"/>
      <c r="C42" s="13">
        <v>0</v>
      </c>
      <c r="D42" s="10">
        <v>0</v>
      </c>
      <c r="E42" s="37">
        <f t="shared" si="0"/>
        <v>0</v>
      </c>
      <c r="F42" s="70">
        <v>0</v>
      </c>
      <c r="G42" s="77"/>
    </row>
    <row r="43" spans="1:7" s="3" customFormat="1" ht="18.75" customHeight="1" outlineLevel="3" x14ac:dyDescent="0.25">
      <c r="A43" s="46" t="s">
        <v>3</v>
      </c>
      <c r="B43" s="25"/>
      <c r="C43" s="62">
        <v>5448.1030300000002</v>
      </c>
      <c r="D43" s="12">
        <v>5242.7438899999997</v>
      </c>
      <c r="E43" s="37">
        <f t="shared" si="0"/>
        <v>205.35914</v>
      </c>
      <c r="F43" s="70">
        <f t="shared" si="1"/>
        <v>96.2</v>
      </c>
      <c r="G43" s="77"/>
    </row>
    <row r="44" spans="1:7" s="3" customFormat="1" ht="18" customHeight="1" outlineLevel="3" x14ac:dyDescent="0.25">
      <c r="A44" s="46" t="s">
        <v>4</v>
      </c>
      <c r="B44" s="25"/>
      <c r="C44" s="9">
        <v>36063.462579999999</v>
      </c>
      <c r="D44" s="12">
        <v>35838.615640000004</v>
      </c>
      <c r="E44" s="37">
        <f t="shared" si="0"/>
        <v>224.84693999999999</v>
      </c>
      <c r="F44" s="70">
        <f t="shared" si="1"/>
        <v>99.4</v>
      </c>
      <c r="G44" s="77"/>
    </row>
    <row r="45" spans="1:7" ht="43.5" customHeight="1" outlineLevel="3" x14ac:dyDescent="0.2">
      <c r="A45" s="47" t="s">
        <v>132</v>
      </c>
      <c r="B45" s="26" t="s">
        <v>45</v>
      </c>
      <c r="C45" s="19">
        <f>C46+C47+C48</f>
        <v>836.94600000000003</v>
      </c>
      <c r="D45" s="19">
        <f>D46+D47+D48</f>
        <v>836.94600000000003</v>
      </c>
      <c r="E45" s="36">
        <f t="shared" si="0"/>
        <v>0</v>
      </c>
      <c r="F45" s="69">
        <f t="shared" si="1"/>
        <v>100</v>
      </c>
      <c r="G45" s="76"/>
    </row>
    <row r="46" spans="1:7" ht="33.75" customHeight="1" outlineLevel="3" x14ac:dyDescent="0.25">
      <c r="A46" s="44" t="s">
        <v>86</v>
      </c>
      <c r="B46" s="26"/>
      <c r="C46" s="14">
        <v>0</v>
      </c>
      <c r="D46" s="15">
        <v>0</v>
      </c>
      <c r="E46" s="36">
        <f t="shared" si="0"/>
        <v>0</v>
      </c>
      <c r="F46" s="69">
        <v>0</v>
      </c>
      <c r="G46" s="76"/>
    </row>
    <row r="47" spans="1:7" ht="21" customHeight="1" outlineLevel="3" x14ac:dyDescent="0.25">
      <c r="A47" s="44" t="s">
        <v>3</v>
      </c>
      <c r="B47" s="26"/>
      <c r="C47" s="14">
        <v>0</v>
      </c>
      <c r="D47" s="15">
        <v>0</v>
      </c>
      <c r="E47" s="36">
        <f t="shared" si="0"/>
        <v>0</v>
      </c>
      <c r="F47" s="69">
        <v>0</v>
      </c>
      <c r="G47" s="76"/>
    </row>
    <row r="48" spans="1:7" ht="21.75" customHeight="1" outlineLevel="3" x14ac:dyDescent="0.25">
      <c r="A48" s="44" t="s">
        <v>4</v>
      </c>
      <c r="B48" s="26"/>
      <c r="C48" s="14">
        <v>836.94600000000003</v>
      </c>
      <c r="D48" s="15">
        <v>836.94600000000003</v>
      </c>
      <c r="E48" s="36">
        <f t="shared" si="0"/>
        <v>0</v>
      </c>
      <c r="F48" s="69">
        <f t="shared" si="1"/>
        <v>100</v>
      </c>
      <c r="G48" s="76"/>
    </row>
    <row r="49" spans="1:7" ht="57.75" customHeight="1" outlineLevel="3" x14ac:dyDescent="0.2">
      <c r="A49" s="47" t="s">
        <v>105</v>
      </c>
      <c r="B49" s="26" t="s">
        <v>46</v>
      </c>
      <c r="C49" s="19">
        <f>C50+C51+C52</f>
        <v>51029.50475</v>
      </c>
      <c r="D49" s="19">
        <f>D50+D51+D52</f>
        <v>50584.946940000002</v>
      </c>
      <c r="E49" s="36">
        <f t="shared" si="0"/>
        <v>444.55781000000002</v>
      </c>
      <c r="F49" s="69">
        <f t="shared" si="1"/>
        <v>99.1</v>
      </c>
      <c r="G49" s="76"/>
    </row>
    <row r="50" spans="1:7" ht="30.75" customHeight="1" outlineLevel="3" x14ac:dyDescent="0.25">
      <c r="A50" s="44" t="s">
        <v>86</v>
      </c>
      <c r="B50" s="26"/>
      <c r="C50" s="14">
        <f t="shared" ref="C50:D52" si="3">C54+C58+C62+C66+C70+C74</f>
        <v>0</v>
      </c>
      <c r="D50" s="14">
        <f t="shared" si="3"/>
        <v>0</v>
      </c>
      <c r="E50" s="36">
        <f t="shared" si="0"/>
        <v>0</v>
      </c>
      <c r="F50" s="69">
        <v>0</v>
      </c>
      <c r="G50" s="76"/>
    </row>
    <row r="51" spans="1:7" ht="13.5" customHeight="1" outlineLevel="3" x14ac:dyDescent="0.25">
      <c r="A51" s="44" t="s">
        <v>3</v>
      </c>
      <c r="B51" s="26"/>
      <c r="C51" s="14">
        <f t="shared" si="3"/>
        <v>0</v>
      </c>
      <c r="D51" s="14">
        <f t="shared" si="3"/>
        <v>0</v>
      </c>
      <c r="E51" s="36">
        <f t="shared" si="0"/>
        <v>0</v>
      </c>
      <c r="F51" s="69">
        <v>0</v>
      </c>
      <c r="G51" s="76"/>
    </row>
    <row r="52" spans="1:7" ht="15" customHeight="1" outlineLevel="3" x14ac:dyDescent="0.25">
      <c r="A52" s="44" t="s">
        <v>4</v>
      </c>
      <c r="B52" s="26"/>
      <c r="C52" s="14">
        <f t="shared" si="3"/>
        <v>51029.50475</v>
      </c>
      <c r="D52" s="14">
        <f t="shared" si="3"/>
        <v>50584.946940000002</v>
      </c>
      <c r="E52" s="36">
        <f t="shared" si="0"/>
        <v>444.55781000000002</v>
      </c>
      <c r="F52" s="69">
        <f t="shared" si="1"/>
        <v>99.1</v>
      </c>
      <c r="G52" s="76"/>
    </row>
    <row r="53" spans="1:7" ht="45" customHeight="1" outlineLevel="3" x14ac:dyDescent="0.25">
      <c r="A53" s="45" t="s">
        <v>19</v>
      </c>
      <c r="B53" s="25" t="s">
        <v>55</v>
      </c>
      <c r="C53" s="12">
        <f>C54+C55+C56</f>
        <v>37360.966950000002</v>
      </c>
      <c r="D53" s="12">
        <f>D54+D55+D56</f>
        <v>37360.966950000002</v>
      </c>
      <c r="E53" s="37">
        <f t="shared" si="0"/>
        <v>0</v>
      </c>
      <c r="F53" s="70">
        <f t="shared" si="1"/>
        <v>100</v>
      </c>
      <c r="G53" s="76"/>
    </row>
    <row r="54" spans="1:7" ht="15.75" outlineLevel="3" x14ac:dyDescent="0.25">
      <c r="A54" s="46" t="s">
        <v>78</v>
      </c>
      <c r="B54" s="25"/>
      <c r="C54" s="13" t="s">
        <v>12</v>
      </c>
      <c r="D54" s="10">
        <v>0</v>
      </c>
      <c r="E54" s="37">
        <f t="shared" si="0"/>
        <v>0</v>
      </c>
      <c r="F54" s="70">
        <v>0</v>
      </c>
      <c r="G54" s="76"/>
    </row>
    <row r="55" spans="1:7" ht="15.75" outlineLevel="3" x14ac:dyDescent="0.25">
      <c r="A55" s="46" t="s">
        <v>3</v>
      </c>
      <c r="B55" s="25"/>
      <c r="C55" s="13" t="s">
        <v>12</v>
      </c>
      <c r="D55" s="10">
        <v>0</v>
      </c>
      <c r="E55" s="37">
        <f t="shared" si="0"/>
        <v>0</v>
      </c>
      <c r="F55" s="70">
        <v>0</v>
      </c>
      <c r="G55" s="76"/>
    </row>
    <row r="56" spans="1:7" ht="15.75" outlineLevel="3" x14ac:dyDescent="0.25">
      <c r="A56" s="46" t="s">
        <v>4</v>
      </c>
      <c r="B56" s="25"/>
      <c r="C56" s="9">
        <v>37360.966950000002</v>
      </c>
      <c r="D56" s="12">
        <v>37360.966950000002</v>
      </c>
      <c r="E56" s="37">
        <f t="shared" si="0"/>
        <v>0</v>
      </c>
      <c r="F56" s="70">
        <f t="shared" si="1"/>
        <v>100</v>
      </c>
      <c r="G56" s="76"/>
    </row>
    <row r="57" spans="1:7" ht="35.25" customHeight="1" outlineLevel="3" x14ac:dyDescent="0.25">
      <c r="A57" s="45" t="s">
        <v>92</v>
      </c>
      <c r="B57" s="25" t="s">
        <v>56</v>
      </c>
      <c r="C57" s="12">
        <f>C58+C59+C60</f>
        <v>3160.5604199999998</v>
      </c>
      <c r="D57" s="12">
        <f>D58+D59+D60</f>
        <v>3160.5604199999998</v>
      </c>
      <c r="E57" s="37">
        <f t="shared" si="0"/>
        <v>0</v>
      </c>
      <c r="F57" s="70">
        <f t="shared" si="1"/>
        <v>100</v>
      </c>
      <c r="G57" s="76"/>
    </row>
    <row r="58" spans="1:7" ht="18" customHeight="1" outlineLevel="3" x14ac:dyDescent="0.25">
      <c r="A58" s="46" t="s">
        <v>78</v>
      </c>
      <c r="B58" s="25"/>
      <c r="C58" s="13" t="s">
        <v>12</v>
      </c>
      <c r="D58" s="10">
        <v>0</v>
      </c>
      <c r="E58" s="37">
        <f t="shared" si="0"/>
        <v>0</v>
      </c>
      <c r="F58" s="70">
        <v>0</v>
      </c>
      <c r="G58" s="76"/>
    </row>
    <row r="59" spans="1:7" ht="19.5" customHeight="1" outlineLevel="3" x14ac:dyDescent="0.25">
      <c r="A59" s="46" t="s">
        <v>3</v>
      </c>
      <c r="B59" s="25"/>
      <c r="C59" s="13" t="s">
        <v>12</v>
      </c>
      <c r="D59" s="10">
        <v>0</v>
      </c>
      <c r="E59" s="37">
        <f t="shared" si="0"/>
        <v>0</v>
      </c>
      <c r="F59" s="70">
        <v>0</v>
      </c>
      <c r="G59" s="76"/>
    </row>
    <row r="60" spans="1:7" ht="18.75" customHeight="1" outlineLevel="3" x14ac:dyDescent="0.25">
      <c r="A60" s="46" t="s">
        <v>4</v>
      </c>
      <c r="B60" s="25"/>
      <c r="C60" s="9">
        <v>3160.5604199999998</v>
      </c>
      <c r="D60" s="12">
        <v>3160.5604199999998</v>
      </c>
      <c r="E60" s="37">
        <f t="shared" si="0"/>
        <v>0</v>
      </c>
      <c r="F60" s="70">
        <f t="shared" si="1"/>
        <v>100</v>
      </c>
      <c r="G60" s="76"/>
    </row>
    <row r="61" spans="1:7" ht="45" outlineLevel="3" x14ac:dyDescent="0.25">
      <c r="A61" s="48" t="s">
        <v>79</v>
      </c>
      <c r="B61" s="27" t="s">
        <v>57</v>
      </c>
      <c r="C61" s="12">
        <f>C62+C63+C64</f>
        <v>4191.3118700000005</v>
      </c>
      <c r="D61" s="12">
        <f>D62+D63+D64</f>
        <v>4191.3118700000005</v>
      </c>
      <c r="E61" s="37">
        <f t="shared" si="0"/>
        <v>0</v>
      </c>
      <c r="F61" s="70">
        <f t="shared" si="1"/>
        <v>100</v>
      </c>
      <c r="G61" s="76"/>
    </row>
    <row r="62" spans="1:7" ht="15.75" outlineLevel="3" x14ac:dyDescent="0.25">
      <c r="A62" s="46" t="s">
        <v>78</v>
      </c>
      <c r="B62" s="27"/>
      <c r="C62" s="13" t="s">
        <v>12</v>
      </c>
      <c r="D62" s="10">
        <v>0</v>
      </c>
      <c r="E62" s="37">
        <f t="shared" si="0"/>
        <v>0</v>
      </c>
      <c r="F62" s="70">
        <v>0</v>
      </c>
      <c r="G62" s="76"/>
    </row>
    <row r="63" spans="1:7" ht="15.75" outlineLevel="3" x14ac:dyDescent="0.25">
      <c r="A63" s="46" t="s">
        <v>3</v>
      </c>
      <c r="B63" s="27"/>
      <c r="C63" s="13" t="s">
        <v>12</v>
      </c>
      <c r="D63" s="10">
        <v>0</v>
      </c>
      <c r="E63" s="37">
        <f t="shared" si="0"/>
        <v>0</v>
      </c>
      <c r="F63" s="70">
        <v>0</v>
      </c>
      <c r="G63" s="76"/>
    </row>
    <row r="64" spans="1:7" ht="15.75" outlineLevel="3" x14ac:dyDescent="0.25">
      <c r="A64" s="46" t="s">
        <v>4</v>
      </c>
      <c r="B64" s="27"/>
      <c r="C64" s="9">
        <v>4191.3118700000005</v>
      </c>
      <c r="D64" s="12">
        <v>4191.3118700000005</v>
      </c>
      <c r="E64" s="37">
        <f t="shared" si="0"/>
        <v>0</v>
      </c>
      <c r="F64" s="70">
        <f t="shared" si="1"/>
        <v>100</v>
      </c>
      <c r="G64" s="76"/>
    </row>
    <row r="65" spans="1:7" ht="69.75" customHeight="1" outlineLevel="3" x14ac:dyDescent="0.25">
      <c r="A65" s="45" t="s">
        <v>20</v>
      </c>
      <c r="B65" s="25" t="s">
        <v>58</v>
      </c>
      <c r="C65" s="12">
        <f>C66+C67+C68</f>
        <v>2656.6529999999998</v>
      </c>
      <c r="D65" s="12">
        <f>D66+D67+D68</f>
        <v>2656.6529999999998</v>
      </c>
      <c r="E65" s="37">
        <f t="shared" si="0"/>
        <v>0</v>
      </c>
      <c r="F65" s="70">
        <f t="shared" si="1"/>
        <v>100</v>
      </c>
      <c r="G65" s="76"/>
    </row>
    <row r="66" spans="1:7" ht="19.5" customHeight="1" outlineLevel="3" x14ac:dyDescent="0.25">
      <c r="A66" s="46" t="s">
        <v>78</v>
      </c>
      <c r="B66" s="25"/>
      <c r="C66" s="13" t="s">
        <v>12</v>
      </c>
      <c r="D66" s="10">
        <v>0</v>
      </c>
      <c r="E66" s="37">
        <f t="shared" si="0"/>
        <v>0</v>
      </c>
      <c r="F66" s="70">
        <v>0</v>
      </c>
      <c r="G66" s="76"/>
    </row>
    <row r="67" spans="1:7" ht="19.5" customHeight="1" outlineLevel="3" x14ac:dyDescent="0.25">
      <c r="A67" s="46" t="s">
        <v>3</v>
      </c>
      <c r="B67" s="25"/>
      <c r="C67" s="13" t="s">
        <v>12</v>
      </c>
      <c r="D67" s="10">
        <v>0</v>
      </c>
      <c r="E67" s="37">
        <f t="shared" si="0"/>
        <v>0</v>
      </c>
      <c r="F67" s="70">
        <v>0</v>
      </c>
      <c r="G67" s="76"/>
    </row>
    <row r="68" spans="1:7" ht="17.25" customHeight="1" outlineLevel="3" x14ac:dyDescent="0.25">
      <c r="A68" s="46" t="s">
        <v>4</v>
      </c>
      <c r="B68" s="25"/>
      <c r="C68" s="9">
        <v>2656.6529999999998</v>
      </c>
      <c r="D68" s="12">
        <v>2656.6529999999998</v>
      </c>
      <c r="E68" s="37">
        <f t="shared" si="0"/>
        <v>0</v>
      </c>
      <c r="F68" s="70">
        <f t="shared" si="1"/>
        <v>100</v>
      </c>
      <c r="G68" s="76"/>
    </row>
    <row r="69" spans="1:7" ht="66" customHeight="1" outlineLevel="3" x14ac:dyDescent="0.25">
      <c r="A69" s="46" t="s">
        <v>26</v>
      </c>
      <c r="B69" s="25" t="s">
        <v>59</v>
      </c>
      <c r="C69" s="12">
        <f>C70+C71+C72</f>
        <v>3660.01251</v>
      </c>
      <c r="D69" s="12">
        <f>D70+D71+D72</f>
        <v>3215.4546999999998</v>
      </c>
      <c r="E69" s="37">
        <f t="shared" si="0"/>
        <v>444.55781000000002</v>
      </c>
      <c r="F69" s="70">
        <f t="shared" si="1"/>
        <v>87.9</v>
      </c>
      <c r="G69" s="76"/>
    </row>
    <row r="70" spans="1:7" ht="17.25" customHeight="1" outlineLevel="3" x14ac:dyDescent="0.25">
      <c r="A70" s="46" t="s">
        <v>78</v>
      </c>
      <c r="B70" s="25"/>
      <c r="C70" s="13">
        <v>0</v>
      </c>
      <c r="D70" s="10">
        <v>0</v>
      </c>
      <c r="E70" s="37">
        <f t="shared" si="0"/>
        <v>0</v>
      </c>
      <c r="F70" s="70">
        <v>0</v>
      </c>
      <c r="G70" s="76"/>
    </row>
    <row r="71" spans="1:7" ht="17.25" customHeight="1" outlineLevel="3" x14ac:dyDescent="0.25">
      <c r="A71" s="46" t="s">
        <v>3</v>
      </c>
      <c r="B71" s="25"/>
      <c r="C71" s="13">
        <v>0</v>
      </c>
      <c r="D71" s="10">
        <v>0</v>
      </c>
      <c r="E71" s="37">
        <f t="shared" si="0"/>
        <v>0</v>
      </c>
      <c r="F71" s="70">
        <v>0</v>
      </c>
      <c r="G71" s="76"/>
    </row>
    <row r="72" spans="1:7" ht="63.75" customHeight="1" outlineLevel="3" x14ac:dyDescent="0.25">
      <c r="A72" s="46" t="s">
        <v>4</v>
      </c>
      <c r="B72" s="25"/>
      <c r="C72" s="9">
        <v>3660.01251</v>
      </c>
      <c r="D72" s="12">
        <v>3215.4546999999998</v>
      </c>
      <c r="E72" s="37">
        <f t="shared" si="0"/>
        <v>444.55781000000002</v>
      </c>
      <c r="F72" s="70">
        <f t="shared" si="1"/>
        <v>87.9</v>
      </c>
      <c r="G72" s="76"/>
    </row>
    <row r="73" spans="1:7" ht="0.75" hidden="1" customHeight="1" outlineLevel="3" x14ac:dyDescent="0.25">
      <c r="A73" s="46" t="s">
        <v>85</v>
      </c>
      <c r="B73" s="25" t="s">
        <v>60</v>
      </c>
      <c r="C73" s="12">
        <f>C74+C75+C76</f>
        <v>0</v>
      </c>
      <c r="D73" s="12">
        <f>D74+D75+D76</f>
        <v>0</v>
      </c>
      <c r="E73" s="36">
        <f t="shared" si="0"/>
        <v>0</v>
      </c>
      <c r="F73" s="69" t="e">
        <f t="shared" si="1"/>
        <v>#DIV/0!</v>
      </c>
      <c r="G73" s="76"/>
    </row>
    <row r="74" spans="1:7" ht="17.25" hidden="1" customHeight="1" outlineLevel="3" x14ac:dyDescent="0.25">
      <c r="A74" s="46" t="s">
        <v>78</v>
      </c>
      <c r="B74" s="25"/>
      <c r="C74" s="9">
        <v>0</v>
      </c>
      <c r="D74" s="12">
        <v>0</v>
      </c>
      <c r="E74" s="36">
        <f t="shared" ref="E74:E137" si="4">C74-D74</f>
        <v>0</v>
      </c>
      <c r="F74" s="69" t="e">
        <f t="shared" si="1"/>
        <v>#DIV/0!</v>
      </c>
      <c r="G74" s="76"/>
    </row>
    <row r="75" spans="1:7" ht="17.25" hidden="1" customHeight="1" outlineLevel="3" x14ac:dyDescent="0.25">
      <c r="A75" s="46" t="s">
        <v>3</v>
      </c>
      <c r="B75" s="25"/>
      <c r="C75" s="9">
        <v>0</v>
      </c>
      <c r="D75" s="12">
        <v>0</v>
      </c>
      <c r="E75" s="36">
        <f t="shared" si="4"/>
        <v>0</v>
      </c>
      <c r="F75" s="69" t="e">
        <f t="shared" ref="F75:F137" si="5">D75/C75*100</f>
        <v>#DIV/0!</v>
      </c>
      <c r="G75" s="76"/>
    </row>
    <row r="76" spans="1:7" ht="17.25" hidden="1" customHeight="1" outlineLevel="3" x14ac:dyDescent="0.25">
      <c r="A76" s="46" t="s">
        <v>4</v>
      </c>
      <c r="B76" s="25"/>
      <c r="C76" s="9">
        <v>0</v>
      </c>
      <c r="D76" s="12">
        <v>0</v>
      </c>
      <c r="E76" s="36">
        <f t="shared" si="4"/>
        <v>0</v>
      </c>
      <c r="F76" s="69" t="e">
        <f t="shared" si="5"/>
        <v>#DIV/0!</v>
      </c>
      <c r="G76" s="76"/>
    </row>
    <row r="77" spans="1:7" ht="63" customHeight="1" outlineLevel="3" x14ac:dyDescent="0.2">
      <c r="A77" s="47" t="s">
        <v>106</v>
      </c>
      <c r="B77" s="26" t="s">
        <v>44</v>
      </c>
      <c r="C77" s="19">
        <f>C78+C79+C80</f>
        <v>111021.42737</v>
      </c>
      <c r="D77" s="19">
        <f>D78+D79+D80</f>
        <v>109650.17600000001</v>
      </c>
      <c r="E77" s="36">
        <f t="shared" si="4"/>
        <v>1371.25137</v>
      </c>
      <c r="F77" s="69">
        <f t="shared" si="5"/>
        <v>98.8</v>
      </c>
      <c r="G77" s="76"/>
    </row>
    <row r="78" spans="1:7" ht="35.25" customHeight="1" outlineLevel="3" x14ac:dyDescent="0.25">
      <c r="A78" s="44" t="s">
        <v>86</v>
      </c>
      <c r="B78" s="26"/>
      <c r="C78" s="14">
        <f>C82+C86</f>
        <v>3016.4724799999999</v>
      </c>
      <c r="D78" s="14">
        <f t="shared" ref="C78:D80" si="6">D82+D86</f>
        <v>3016.4724700000002</v>
      </c>
      <c r="E78" s="36">
        <f t="shared" si="4"/>
        <v>1.0000000000000001E-5</v>
      </c>
      <c r="F78" s="69">
        <v>0</v>
      </c>
      <c r="G78" s="76"/>
    </row>
    <row r="79" spans="1:7" ht="16.5" customHeight="1" outlineLevel="3" x14ac:dyDescent="0.25">
      <c r="A79" s="44" t="s">
        <v>3</v>
      </c>
      <c r="B79" s="26"/>
      <c r="C79" s="14">
        <f t="shared" si="6"/>
        <v>7559.8205900000003</v>
      </c>
      <c r="D79" s="14">
        <f t="shared" si="6"/>
        <v>7559.8205900000003</v>
      </c>
      <c r="E79" s="36">
        <f t="shared" si="4"/>
        <v>0</v>
      </c>
      <c r="F79" s="69">
        <f t="shared" si="5"/>
        <v>100</v>
      </c>
      <c r="G79" s="76"/>
    </row>
    <row r="80" spans="1:7" ht="18" customHeight="1" outlineLevel="3" x14ac:dyDescent="0.25">
      <c r="A80" s="44" t="s">
        <v>4</v>
      </c>
      <c r="B80" s="26"/>
      <c r="C80" s="14">
        <f>C84+C88</f>
        <v>100445.13430000001</v>
      </c>
      <c r="D80" s="14">
        <f t="shared" si="6"/>
        <v>99073.882939999996</v>
      </c>
      <c r="E80" s="36">
        <f t="shared" si="4"/>
        <v>1371.25136</v>
      </c>
      <c r="F80" s="69">
        <f t="shared" si="5"/>
        <v>98.6</v>
      </c>
      <c r="G80" s="76"/>
    </row>
    <row r="81" spans="1:7" ht="77.25" hidden="1" customHeight="1" outlineLevel="3" x14ac:dyDescent="0.25">
      <c r="A81" s="45" t="s">
        <v>90</v>
      </c>
      <c r="B81" s="25" t="s">
        <v>61</v>
      </c>
      <c r="C81" s="12">
        <f>C82+C83+C84</f>
        <v>0</v>
      </c>
      <c r="D81" s="12">
        <f>D82+D83+D84</f>
        <v>0</v>
      </c>
      <c r="E81" s="37">
        <f t="shared" si="4"/>
        <v>0</v>
      </c>
      <c r="F81" s="70" t="e">
        <f t="shared" si="5"/>
        <v>#DIV/0!</v>
      </c>
      <c r="G81" s="76"/>
    </row>
    <row r="82" spans="1:7" ht="21" hidden="1" customHeight="1" outlineLevel="3" x14ac:dyDescent="0.25">
      <c r="A82" s="46" t="s">
        <v>8</v>
      </c>
      <c r="B82" s="25"/>
      <c r="C82" s="9">
        <v>0</v>
      </c>
      <c r="D82" s="10">
        <v>0</v>
      </c>
      <c r="E82" s="37">
        <f t="shared" si="4"/>
        <v>0</v>
      </c>
      <c r="F82" s="70">
        <v>0</v>
      </c>
      <c r="G82" s="76"/>
    </row>
    <row r="83" spans="1:7" ht="21" hidden="1" customHeight="1" outlineLevel="3" x14ac:dyDescent="0.25">
      <c r="A83" s="46" t="s">
        <v>3</v>
      </c>
      <c r="B83" s="25"/>
      <c r="C83" s="9"/>
      <c r="D83" s="12"/>
      <c r="E83" s="37">
        <f t="shared" si="4"/>
        <v>0</v>
      </c>
      <c r="F83" s="70" t="e">
        <f t="shared" si="5"/>
        <v>#DIV/0!</v>
      </c>
      <c r="G83" s="76"/>
    </row>
    <row r="84" spans="1:7" ht="21" hidden="1" customHeight="1" outlineLevel="3" x14ac:dyDescent="0.25">
      <c r="A84" s="46" t="s">
        <v>4</v>
      </c>
      <c r="B84" s="25"/>
      <c r="C84" s="9"/>
      <c r="D84" s="12"/>
      <c r="E84" s="37">
        <f t="shared" si="4"/>
        <v>0</v>
      </c>
      <c r="F84" s="70" t="e">
        <f t="shared" si="5"/>
        <v>#DIV/0!</v>
      </c>
      <c r="G84" s="76"/>
    </row>
    <row r="85" spans="1:7" ht="60" customHeight="1" outlineLevel="3" x14ac:dyDescent="0.25">
      <c r="A85" s="49" t="s">
        <v>107</v>
      </c>
      <c r="B85" s="28" t="s">
        <v>62</v>
      </c>
      <c r="C85" s="12">
        <f>C86+C87+C88</f>
        <v>111021.42737</v>
      </c>
      <c r="D85" s="12">
        <f>D86+D87+D88</f>
        <v>109650.17600000001</v>
      </c>
      <c r="E85" s="37">
        <f t="shared" si="4"/>
        <v>1371.25137</v>
      </c>
      <c r="F85" s="70">
        <f t="shared" si="5"/>
        <v>98.8</v>
      </c>
      <c r="G85" s="76"/>
    </row>
    <row r="86" spans="1:7" ht="15.75" outlineLevel="3" x14ac:dyDescent="0.25">
      <c r="A86" s="46" t="s">
        <v>78</v>
      </c>
      <c r="B86" s="28"/>
      <c r="C86" s="65" t="s">
        <v>133</v>
      </c>
      <c r="D86" s="12">
        <v>3016.4724700000002</v>
      </c>
      <c r="E86" s="37">
        <f t="shared" si="4"/>
        <v>1.0000000000000001E-5</v>
      </c>
      <c r="F86" s="70">
        <f t="shared" si="5"/>
        <v>100</v>
      </c>
      <c r="G86" s="76"/>
    </row>
    <row r="87" spans="1:7" ht="15.75" outlineLevel="3" x14ac:dyDescent="0.25">
      <c r="A87" s="46" t="s">
        <v>3</v>
      </c>
      <c r="B87" s="28"/>
      <c r="C87" s="65" t="s">
        <v>134</v>
      </c>
      <c r="D87" s="12">
        <v>7559.8205900000003</v>
      </c>
      <c r="E87" s="37">
        <f t="shared" si="4"/>
        <v>0</v>
      </c>
      <c r="F87" s="70">
        <f t="shared" si="5"/>
        <v>100</v>
      </c>
      <c r="G87" s="76"/>
    </row>
    <row r="88" spans="1:7" ht="15.75" outlineLevel="3" x14ac:dyDescent="0.25">
      <c r="A88" s="46" t="s">
        <v>4</v>
      </c>
      <c r="B88" s="28"/>
      <c r="C88" s="9">
        <v>100445.13430000001</v>
      </c>
      <c r="D88" s="12">
        <v>99073.882939999996</v>
      </c>
      <c r="E88" s="37">
        <f t="shared" si="4"/>
        <v>1371.25136</v>
      </c>
      <c r="F88" s="70">
        <f t="shared" si="5"/>
        <v>98.6</v>
      </c>
      <c r="G88" s="76"/>
    </row>
    <row r="89" spans="1:7" ht="88.5" customHeight="1" outlineLevel="3" x14ac:dyDescent="0.2">
      <c r="A89" s="47" t="s">
        <v>108</v>
      </c>
      <c r="B89" s="26" t="s">
        <v>43</v>
      </c>
      <c r="C89" s="61">
        <f>C90+C91+C92+C93</f>
        <v>211062.62724999999</v>
      </c>
      <c r="D89" s="16">
        <f>D90+D91+D92+D93</f>
        <v>210712.88537999999</v>
      </c>
      <c r="E89" s="36">
        <f t="shared" si="4"/>
        <v>349.74187000000001</v>
      </c>
      <c r="F89" s="69">
        <f t="shared" si="5"/>
        <v>99.8</v>
      </c>
      <c r="G89" s="96" t="s">
        <v>142</v>
      </c>
    </row>
    <row r="90" spans="1:7" ht="26.25" customHeight="1" outlineLevel="3" x14ac:dyDescent="0.25">
      <c r="A90" s="44" t="s">
        <v>14</v>
      </c>
      <c r="B90" s="26"/>
      <c r="C90" s="14">
        <f>C95+C100</f>
        <v>0</v>
      </c>
      <c r="D90" s="14">
        <f>D95+D100</f>
        <v>0</v>
      </c>
      <c r="E90" s="36">
        <f t="shared" si="4"/>
        <v>0</v>
      </c>
      <c r="F90" s="69">
        <v>0</v>
      </c>
      <c r="G90" s="97"/>
    </row>
    <row r="91" spans="1:7" ht="15.75" customHeight="1" outlineLevel="3" x14ac:dyDescent="0.25">
      <c r="A91" s="44" t="s">
        <v>78</v>
      </c>
      <c r="B91" s="26"/>
      <c r="C91" s="14">
        <f>C110+C101+C106+C114</f>
        <v>166031.81615</v>
      </c>
      <c r="D91" s="14">
        <f>D110+D101+D106+D114+D118</f>
        <v>165929.54399999999</v>
      </c>
      <c r="E91" s="36">
        <f t="shared" si="4"/>
        <v>102.27215</v>
      </c>
      <c r="F91" s="69">
        <f t="shared" si="5"/>
        <v>99.9</v>
      </c>
      <c r="G91" s="97"/>
    </row>
    <row r="92" spans="1:7" ht="15.75" customHeight="1" outlineLevel="3" x14ac:dyDescent="0.25">
      <c r="A92" s="44" t="s">
        <v>3</v>
      </c>
      <c r="B92" s="26"/>
      <c r="C92" s="14">
        <f>C97+C107+C111+C102+C119+C115</f>
        <v>39815.646379999998</v>
      </c>
      <c r="D92" s="14">
        <f>D97+D107+D111+D102+D119+D115</f>
        <v>39710.834430000003</v>
      </c>
      <c r="E92" s="36">
        <f t="shared" si="4"/>
        <v>104.81195</v>
      </c>
      <c r="F92" s="69">
        <f t="shared" si="5"/>
        <v>99.7</v>
      </c>
      <c r="G92" s="97"/>
    </row>
    <row r="93" spans="1:7" ht="15.75" customHeight="1" outlineLevel="3" x14ac:dyDescent="0.25">
      <c r="A93" s="44" t="s">
        <v>4</v>
      </c>
      <c r="B93" s="26"/>
      <c r="C93" s="14">
        <f>C98+C108+C112+C103+C120+C116</f>
        <v>5215.1647199999998</v>
      </c>
      <c r="D93" s="14">
        <f>D98+D108+D112+D103+D120+D116</f>
        <v>5072.50695</v>
      </c>
      <c r="E93" s="36">
        <f t="shared" si="4"/>
        <v>142.65777</v>
      </c>
      <c r="F93" s="69">
        <f t="shared" si="5"/>
        <v>97.3</v>
      </c>
      <c r="G93" s="98"/>
    </row>
    <row r="94" spans="1:7" ht="60" outlineLevel="3" x14ac:dyDescent="0.25">
      <c r="A94" s="45" t="s">
        <v>109</v>
      </c>
      <c r="B94" s="25" t="s">
        <v>63</v>
      </c>
      <c r="C94" s="9">
        <f>C95+C97+C98</f>
        <v>3229.8481700000002</v>
      </c>
      <c r="D94" s="12">
        <f>D95+D97+D98</f>
        <v>3212.1265400000002</v>
      </c>
      <c r="E94" s="37">
        <f t="shared" si="4"/>
        <v>17.721630000000001</v>
      </c>
      <c r="F94" s="70">
        <f t="shared" si="5"/>
        <v>99.5</v>
      </c>
      <c r="G94" s="76"/>
    </row>
    <row r="95" spans="1:7" ht="15.75" outlineLevel="3" x14ac:dyDescent="0.25">
      <c r="A95" s="46" t="s">
        <v>11</v>
      </c>
      <c r="B95" s="25"/>
      <c r="C95" s="9">
        <v>0</v>
      </c>
      <c r="D95" s="12">
        <v>0</v>
      </c>
      <c r="E95" s="37">
        <f t="shared" si="4"/>
        <v>0</v>
      </c>
      <c r="F95" s="70">
        <v>0</v>
      </c>
      <c r="G95" s="76"/>
    </row>
    <row r="96" spans="1:7" ht="15.75" outlineLevel="3" x14ac:dyDescent="0.25">
      <c r="A96" s="46" t="s">
        <v>78</v>
      </c>
      <c r="B96" s="25"/>
      <c r="C96" s="9">
        <v>0</v>
      </c>
      <c r="D96" s="12">
        <v>0</v>
      </c>
      <c r="E96" s="37">
        <f t="shared" si="4"/>
        <v>0</v>
      </c>
      <c r="F96" s="70">
        <v>0</v>
      </c>
      <c r="G96" s="76"/>
    </row>
    <row r="97" spans="1:7" ht="15.75" outlineLevel="3" x14ac:dyDescent="0.25">
      <c r="A97" s="46" t="s">
        <v>3</v>
      </c>
      <c r="B97" s="25"/>
      <c r="C97" s="9">
        <v>0</v>
      </c>
      <c r="D97" s="12">
        <v>0</v>
      </c>
      <c r="E97" s="37">
        <f t="shared" si="4"/>
        <v>0</v>
      </c>
      <c r="F97" s="70">
        <v>0</v>
      </c>
      <c r="G97" s="76"/>
    </row>
    <row r="98" spans="1:7" ht="15.75" outlineLevel="3" x14ac:dyDescent="0.25">
      <c r="A98" s="46" t="s">
        <v>4</v>
      </c>
      <c r="B98" s="25"/>
      <c r="C98" s="9">
        <v>3229.8481700000002</v>
      </c>
      <c r="D98" s="12">
        <v>3212.1265400000002</v>
      </c>
      <c r="E98" s="37">
        <f t="shared" si="4"/>
        <v>17.721630000000001</v>
      </c>
      <c r="F98" s="70">
        <f t="shared" si="5"/>
        <v>99.5</v>
      </c>
      <c r="G98" s="76"/>
    </row>
    <row r="99" spans="1:7" ht="63" outlineLevel="3" x14ac:dyDescent="0.25">
      <c r="A99" s="46" t="s">
        <v>110</v>
      </c>
      <c r="B99" s="25" t="s">
        <v>64</v>
      </c>
      <c r="C99" s="9">
        <f>C101+C102+C103+C100</f>
        <v>143706.32472</v>
      </c>
      <c r="D99" s="12">
        <f>D101+D102+D103+D100</f>
        <v>143640.47948000001</v>
      </c>
      <c r="E99" s="37">
        <f t="shared" si="4"/>
        <v>65.845240000000004</v>
      </c>
      <c r="F99" s="70">
        <f t="shared" si="5"/>
        <v>100</v>
      </c>
      <c r="G99" s="76"/>
    </row>
    <row r="100" spans="1:7" ht="15.75" outlineLevel="3" x14ac:dyDescent="0.25">
      <c r="A100" s="46" t="s">
        <v>11</v>
      </c>
      <c r="B100" s="25"/>
      <c r="C100" s="9">
        <v>0</v>
      </c>
      <c r="D100" s="12">
        <v>0</v>
      </c>
      <c r="E100" s="37">
        <f t="shared" si="4"/>
        <v>0</v>
      </c>
      <c r="F100" s="70">
        <v>0</v>
      </c>
      <c r="G100" s="76"/>
    </row>
    <row r="101" spans="1:7" ht="15.75" outlineLevel="3" x14ac:dyDescent="0.25">
      <c r="A101" s="46" t="s">
        <v>78</v>
      </c>
      <c r="B101" s="25"/>
      <c r="C101" s="62">
        <v>139895.1</v>
      </c>
      <c r="D101" s="12">
        <v>139895.1</v>
      </c>
      <c r="E101" s="37">
        <f t="shared" si="4"/>
        <v>0</v>
      </c>
      <c r="F101" s="70">
        <f t="shared" si="5"/>
        <v>100</v>
      </c>
      <c r="G101" s="76"/>
    </row>
    <row r="102" spans="1:7" ht="15.75" outlineLevel="3" x14ac:dyDescent="0.25">
      <c r="A102" s="46" t="s">
        <v>3</v>
      </c>
      <c r="B102" s="25"/>
      <c r="C102" s="62">
        <v>2855.0020399999999</v>
      </c>
      <c r="D102" s="12">
        <v>2855.0020399999999</v>
      </c>
      <c r="E102" s="37">
        <f t="shared" si="4"/>
        <v>0</v>
      </c>
      <c r="F102" s="70">
        <f t="shared" si="5"/>
        <v>100</v>
      </c>
      <c r="G102" s="76"/>
    </row>
    <row r="103" spans="1:7" ht="24" customHeight="1" outlineLevel="3" x14ac:dyDescent="0.25">
      <c r="A103" s="46" t="s">
        <v>4</v>
      </c>
      <c r="B103" s="25"/>
      <c r="C103" s="9">
        <v>956.22267999999997</v>
      </c>
      <c r="D103" s="12">
        <v>890.37743999999998</v>
      </c>
      <c r="E103" s="37">
        <f t="shared" si="4"/>
        <v>65.845240000000004</v>
      </c>
      <c r="F103" s="70">
        <f t="shared" si="5"/>
        <v>93.1</v>
      </c>
      <c r="G103" s="76"/>
    </row>
    <row r="104" spans="1:7" ht="72.75" customHeight="1" outlineLevel="3" x14ac:dyDescent="0.25">
      <c r="A104" s="45" t="s">
        <v>111</v>
      </c>
      <c r="B104" s="25" t="s">
        <v>65</v>
      </c>
      <c r="C104" s="9">
        <f>C106+C107+C108</f>
        <v>2927.9250000000002</v>
      </c>
      <c r="D104" s="9">
        <f>D106+D107+D108</f>
        <v>2661.75</v>
      </c>
      <c r="E104" s="37">
        <f t="shared" si="4"/>
        <v>266.17500000000001</v>
      </c>
      <c r="F104" s="70">
        <f t="shared" si="5"/>
        <v>90.9</v>
      </c>
      <c r="G104" s="101" t="s">
        <v>145</v>
      </c>
    </row>
    <row r="105" spans="1:7" ht="15.75" hidden="1" customHeight="1" outlineLevel="3" x14ac:dyDescent="0.25">
      <c r="A105" s="45"/>
      <c r="B105" s="25"/>
      <c r="C105" s="18"/>
      <c r="D105" s="12"/>
      <c r="E105" s="37">
        <f t="shared" si="4"/>
        <v>0</v>
      </c>
      <c r="F105" s="70" t="e">
        <f t="shared" si="5"/>
        <v>#DIV/0!</v>
      </c>
      <c r="G105" s="91"/>
    </row>
    <row r="106" spans="1:7" ht="15.75" outlineLevel="3" x14ac:dyDescent="0.25">
      <c r="A106" s="46" t="s">
        <v>78</v>
      </c>
      <c r="B106" s="25"/>
      <c r="C106" s="62">
        <v>1124.61157</v>
      </c>
      <c r="D106" s="12">
        <v>1022.33942</v>
      </c>
      <c r="E106" s="37">
        <f t="shared" si="4"/>
        <v>102.27215</v>
      </c>
      <c r="F106" s="70">
        <f t="shared" si="5"/>
        <v>90.9</v>
      </c>
      <c r="G106" s="91"/>
    </row>
    <row r="107" spans="1:7" ht="15.75" outlineLevel="3" x14ac:dyDescent="0.25">
      <c r="A107" s="46" t="s">
        <v>3</v>
      </c>
      <c r="B107" s="25"/>
      <c r="C107" s="62">
        <v>1153.3134299999999</v>
      </c>
      <c r="D107" s="12">
        <v>1048.5014799999999</v>
      </c>
      <c r="E107" s="37">
        <f t="shared" si="4"/>
        <v>104.81195</v>
      </c>
      <c r="F107" s="70">
        <f t="shared" si="5"/>
        <v>90.9</v>
      </c>
      <c r="G107" s="91"/>
    </row>
    <row r="108" spans="1:7" ht="15.75" outlineLevel="3" x14ac:dyDescent="0.25">
      <c r="A108" s="46" t="s">
        <v>4</v>
      </c>
      <c r="B108" s="25"/>
      <c r="C108" s="9">
        <v>650</v>
      </c>
      <c r="D108" s="12">
        <v>590.90909999999997</v>
      </c>
      <c r="E108" s="37">
        <f t="shared" si="4"/>
        <v>59.090899999999998</v>
      </c>
      <c r="F108" s="70">
        <f t="shared" si="5"/>
        <v>90.9</v>
      </c>
      <c r="G108" s="92"/>
    </row>
    <row r="109" spans="1:7" ht="90" customHeight="1" outlineLevel="3" x14ac:dyDescent="0.25">
      <c r="A109" s="45" t="s">
        <v>112</v>
      </c>
      <c r="B109" s="25" t="s">
        <v>66</v>
      </c>
      <c r="C109" s="9">
        <f>C110+C111+C112</f>
        <v>30810</v>
      </c>
      <c r="D109" s="12">
        <f>D110+D111+D112</f>
        <v>30810</v>
      </c>
      <c r="E109" s="37">
        <f t="shared" si="4"/>
        <v>0</v>
      </c>
      <c r="F109" s="70">
        <f t="shared" si="5"/>
        <v>100</v>
      </c>
      <c r="G109" s="82"/>
    </row>
    <row r="110" spans="1:7" ht="15.75" outlineLevel="3" x14ac:dyDescent="0.25">
      <c r="A110" s="46" t="s">
        <v>78</v>
      </c>
      <c r="B110" s="25"/>
      <c r="C110" s="13">
        <v>0</v>
      </c>
      <c r="D110" s="10">
        <v>0</v>
      </c>
      <c r="E110" s="37">
        <f t="shared" si="4"/>
        <v>0</v>
      </c>
      <c r="F110" s="70">
        <v>0</v>
      </c>
      <c r="G110" s="76"/>
    </row>
    <row r="111" spans="1:7" ht="15.75" outlineLevel="3" x14ac:dyDescent="0.25">
      <c r="A111" s="46" t="s">
        <v>3</v>
      </c>
      <c r="B111" s="25"/>
      <c r="C111" s="62">
        <v>30454.400000000001</v>
      </c>
      <c r="D111" s="12">
        <v>30454.400000000001</v>
      </c>
      <c r="E111" s="37">
        <f t="shared" si="4"/>
        <v>0</v>
      </c>
      <c r="F111" s="70">
        <f t="shared" si="5"/>
        <v>100</v>
      </c>
      <c r="G111" s="76"/>
    </row>
    <row r="112" spans="1:7" ht="15.75" outlineLevel="3" x14ac:dyDescent="0.25">
      <c r="A112" s="46" t="s">
        <v>4</v>
      </c>
      <c r="B112" s="25"/>
      <c r="C112" s="9">
        <v>355.6</v>
      </c>
      <c r="D112" s="12">
        <v>355.6</v>
      </c>
      <c r="E112" s="37">
        <f t="shared" si="4"/>
        <v>0</v>
      </c>
      <c r="F112" s="70">
        <f t="shared" si="5"/>
        <v>100</v>
      </c>
      <c r="G112" s="76"/>
    </row>
    <row r="113" spans="1:7" ht="110.25" outlineLevel="3" x14ac:dyDescent="0.25">
      <c r="A113" s="46" t="s">
        <v>93</v>
      </c>
      <c r="B113" s="25" t="s">
        <v>91</v>
      </c>
      <c r="C113" s="9">
        <f>C114+C115+C116</f>
        <v>29605.489590000001</v>
      </c>
      <c r="D113" s="9">
        <f>D114+D115+D116</f>
        <v>29605.489590000001</v>
      </c>
      <c r="E113" s="37">
        <f t="shared" si="4"/>
        <v>0</v>
      </c>
      <c r="F113" s="70">
        <f t="shared" si="5"/>
        <v>100</v>
      </c>
      <c r="G113" s="76"/>
    </row>
    <row r="114" spans="1:7" ht="15.75" outlineLevel="3" x14ac:dyDescent="0.25">
      <c r="A114" s="46" t="s">
        <v>78</v>
      </c>
      <c r="B114" s="25"/>
      <c r="C114" s="62">
        <v>25012.104579999999</v>
      </c>
      <c r="D114" s="12">
        <v>25012.104579999999</v>
      </c>
      <c r="E114" s="37">
        <f t="shared" si="4"/>
        <v>0</v>
      </c>
      <c r="F114" s="70">
        <f t="shared" si="5"/>
        <v>100</v>
      </c>
      <c r="G114" s="76"/>
    </row>
    <row r="115" spans="1:7" ht="15.75" outlineLevel="3" x14ac:dyDescent="0.25">
      <c r="A115" s="46" t="s">
        <v>3</v>
      </c>
      <c r="B115" s="25"/>
      <c r="C115" s="62">
        <v>4593.38501</v>
      </c>
      <c r="D115" s="12">
        <v>4593.38501</v>
      </c>
      <c r="E115" s="37">
        <f t="shared" si="4"/>
        <v>0</v>
      </c>
      <c r="F115" s="70">
        <f t="shared" si="5"/>
        <v>100</v>
      </c>
      <c r="G115" s="76"/>
    </row>
    <row r="116" spans="1:7" ht="15.75" outlineLevel="3" x14ac:dyDescent="0.25">
      <c r="A116" s="46" t="s">
        <v>4</v>
      </c>
      <c r="B116" s="25"/>
      <c r="C116" s="9">
        <v>0</v>
      </c>
      <c r="D116" s="12">
        <v>0</v>
      </c>
      <c r="E116" s="37">
        <f t="shared" si="4"/>
        <v>0</v>
      </c>
      <c r="F116" s="70">
        <v>0</v>
      </c>
      <c r="G116" s="76"/>
    </row>
    <row r="117" spans="1:7" ht="129" customHeight="1" outlineLevel="3" x14ac:dyDescent="0.25">
      <c r="A117" s="46" t="s">
        <v>113</v>
      </c>
      <c r="B117" s="25" t="s">
        <v>87</v>
      </c>
      <c r="C117" s="9">
        <f>C118+C119+C120</f>
        <v>783.03976999999998</v>
      </c>
      <c r="D117" s="9">
        <f>D118+D119+D120</f>
        <v>783.03976999999998</v>
      </c>
      <c r="E117" s="37">
        <f t="shared" si="4"/>
        <v>0</v>
      </c>
      <c r="F117" s="70">
        <f t="shared" si="5"/>
        <v>100</v>
      </c>
      <c r="G117" s="76"/>
    </row>
    <row r="118" spans="1:7" ht="15.75" outlineLevel="3" x14ac:dyDescent="0.25">
      <c r="A118" s="46" t="s">
        <v>78</v>
      </c>
      <c r="B118" s="25"/>
      <c r="C118" s="9">
        <v>0</v>
      </c>
      <c r="D118" s="12">
        <v>0</v>
      </c>
      <c r="E118" s="37">
        <f t="shared" si="4"/>
        <v>0</v>
      </c>
      <c r="F118" s="70">
        <v>0</v>
      </c>
      <c r="G118" s="76"/>
    </row>
    <row r="119" spans="1:7" ht="15.75" outlineLevel="3" x14ac:dyDescent="0.25">
      <c r="A119" s="46" t="s">
        <v>3</v>
      </c>
      <c r="B119" s="25"/>
      <c r="C119" s="62">
        <v>759.54589999999996</v>
      </c>
      <c r="D119" s="12">
        <v>759.54589999999996</v>
      </c>
      <c r="E119" s="37">
        <f t="shared" si="4"/>
        <v>0</v>
      </c>
      <c r="F119" s="70">
        <f t="shared" si="5"/>
        <v>100</v>
      </c>
      <c r="G119" s="76"/>
    </row>
    <row r="120" spans="1:7" ht="15.75" outlineLevel="3" x14ac:dyDescent="0.25">
      <c r="A120" s="46" t="s">
        <v>4</v>
      </c>
      <c r="B120" s="25"/>
      <c r="C120" s="9">
        <v>23.493870000000001</v>
      </c>
      <c r="D120" s="12">
        <v>23.493870000000001</v>
      </c>
      <c r="E120" s="37">
        <f t="shared" si="4"/>
        <v>0</v>
      </c>
      <c r="F120" s="70">
        <f t="shared" si="5"/>
        <v>100</v>
      </c>
      <c r="G120" s="76"/>
    </row>
    <row r="121" spans="1:7" ht="43.5" customHeight="1" outlineLevel="3" x14ac:dyDescent="0.2">
      <c r="A121" s="47" t="s">
        <v>114</v>
      </c>
      <c r="B121" s="26" t="s">
        <v>42</v>
      </c>
      <c r="C121" s="16">
        <f>C122+C123+C124</f>
        <v>26971.740399999999</v>
      </c>
      <c r="D121" s="16">
        <f>D122+D123+D124</f>
        <v>26903.110479999999</v>
      </c>
      <c r="E121" s="36">
        <f t="shared" si="4"/>
        <v>68.629919999999998</v>
      </c>
      <c r="F121" s="69">
        <f t="shared" si="5"/>
        <v>99.7</v>
      </c>
      <c r="G121" s="76"/>
    </row>
    <row r="122" spans="1:7" ht="35.25" customHeight="1" outlineLevel="3" x14ac:dyDescent="0.25">
      <c r="A122" s="44" t="s">
        <v>86</v>
      </c>
      <c r="B122" s="26"/>
      <c r="C122" s="5">
        <f>C126+C130+C134+C138</f>
        <v>0</v>
      </c>
      <c r="D122" s="5">
        <f>D1141</f>
        <v>0</v>
      </c>
      <c r="E122" s="36">
        <f t="shared" si="4"/>
        <v>0</v>
      </c>
      <c r="F122" s="69">
        <v>0</v>
      </c>
      <c r="G122" s="76"/>
    </row>
    <row r="123" spans="1:7" ht="21" customHeight="1" outlineLevel="3" x14ac:dyDescent="0.25">
      <c r="A123" s="44" t="s">
        <v>3</v>
      </c>
      <c r="B123" s="26"/>
      <c r="C123" s="5">
        <f>C127+C131+C139+C135</f>
        <v>0</v>
      </c>
      <c r="D123" s="5">
        <f>D127+D131+D139</f>
        <v>0</v>
      </c>
      <c r="E123" s="36">
        <f t="shared" si="4"/>
        <v>0</v>
      </c>
      <c r="F123" s="69">
        <v>0</v>
      </c>
      <c r="G123" s="76"/>
    </row>
    <row r="124" spans="1:7" ht="20.25" customHeight="1" outlineLevel="3" x14ac:dyDescent="0.25">
      <c r="A124" s="44" t="s">
        <v>4</v>
      </c>
      <c r="B124" s="26"/>
      <c r="C124" s="14">
        <f>C128+C132+C136+C140</f>
        <v>26971.740399999999</v>
      </c>
      <c r="D124" s="14">
        <f>D128+D132+D136+D140</f>
        <v>26903.110479999999</v>
      </c>
      <c r="E124" s="36">
        <f t="shared" si="4"/>
        <v>68.629919999999998</v>
      </c>
      <c r="F124" s="69">
        <f t="shared" si="5"/>
        <v>99.7</v>
      </c>
      <c r="G124" s="76"/>
    </row>
    <row r="125" spans="1:7" ht="96" customHeight="1" outlineLevel="3" x14ac:dyDescent="0.25">
      <c r="A125" s="45" t="s">
        <v>1</v>
      </c>
      <c r="B125" s="25" t="s">
        <v>67</v>
      </c>
      <c r="C125" s="9">
        <f>C126+C127+C128</f>
        <v>404.3</v>
      </c>
      <c r="D125" s="12">
        <f>D126+D127+D128</f>
        <v>403.3</v>
      </c>
      <c r="E125" s="37">
        <f t="shared" si="4"/>
        <v>1</v>
      </c>
      <c r="F125" s="70">
        <f t="shared" si="5"/>
        <v>99.8</v>
      </c>
      <c r="G125" s="76"/>
    </row>
    <row r="126" spans="1:7" ht="19.5" customHeight="1" outlineLevel="3" x14ac:dyDescent="0.25">
      <c r="A126" s="46" t="s">
        <v>78</v>
      </c>
      <c r="B126" s="25"/>
      <c r="C126" s="13" t="s">
        <v>12</v>
      </c>
      <c r="D126" s="10">
        <v>0</v>
      </c>
      <c r="E126" s="37">
        <f t="shared" si="4"/>
        <v>0</v>
      </c>
      <c r="F126" s="70">
        <v>0</v>
      </c>
      <c r="G126" s="76"/>
    </row>
    <row r="127" spans="1:7" ht="19.5" customHeight="1" outlineLevel="3" x14ac:dyDescent="0.25">
      <c r="A127" s="46" t="s">
        <v>3</v>
      </c>
      <c r="B127" s="25"/>
      <c r="C127" s="13" t="s">
        <v>12</v>
      </c>
      <c r="D127" s="10">
        <v>0</v>
      </c>
      <c r="E127" s="37">
        <f t="shared" si="4"/>
        <v>0</v>
      </c>
      <c r="F127" s="70">
        <v>0</v>
      </c>
      <c r="G127" s="76"/>
    </row>
    <row r="128" spans="1:7" ht="19.5" customHeight="1" outlineLevel="3" x14ac:dyDescent="0.25">
      <c r="A128" s="46" t="s">
        <v>4</v>
      </c>
      <c r="B128" s="25"/>
      <c r="C128" s="9">
        <v>404.3</v>
      </c>
      <c r="D128" s="12">
        <v>403.3</v>
      </c>
      <c r="E128" s="37">
        <f t="shared" si="4"/>
        <v>1</v>
      </c>
      <c r="F128" s="70">
        <f t="shared" si="5"/>
        <v>99.8</v>
      </c>
      <c r="G128" s="76"/>
    </row>
    <row r="129" spans="1:7" ht="38.25" customHeight="1" outlineLevel="3" x14ac:dyDescent="0.25">
      <c r="A129" s="45" t="s">
        <v>6</v>
      </c>
      <c r="B129" s="25" t="s">
        <v>68</v>
      </c>
      <c r="C129" s="9">
        <f>C130+C131+C132</f>
        <v>3924.1388400000001</v>
      </c>
      <c r="D129" s="12">
        <f>D130+D131+D132</f>
        <v>3924.1288399999999</v>
      </c>
      <c r="E129" s="37">
        <f t="shared" si="4"/>
        <v>0.01</v>
      </c>
      <c r="F129" s="70">
        <f t="shared" si="5"/>
        <v>100</v>
      </c>
      <c r="G129" s="76"/>
    </row>
    <row r="130" spans="1:7" ht="16.5" customHeight="1" outlineLevel="3" x14ac:dyDescent="0.25">
      <c r="A130" s="46" t="s">
        <v>78</v>
      </c>
      <c r="B130" s="25"/>
      <c r="C130" s="13">
        <v>0</v>
      </c>
      <c r="D130" s="10">
        <v>0</v>
      </c>
      <c r="E130" s="37">
        <f t="shared" si="4"/>
        <v>0</v>
      </c>
      <c r="F130" s="70">
        <v>0</v>
      </c>
      <c r="G130" s="76"/>
    </row>
    <row r="131" spans="1:7" ht="16.5" customHeight="1" outlineLevel="3" x14ac:dyDescent="0.25">
      <c r="A131" s="46" t="s">
        <v>3</v>
      </c>
      <c r="B131" s="25"/>
      <c r="C131" s="13">
        <v>0</v>
      </c>
      <c r="D131" s="10">
        <v>0</v>
      </c>
      <c r="E131" s="37">
        <f t="shared" si="4"/>
        <v>0</v>
      </c>
      <c r="F131" s="70">
        <v>0</v>
      </c>
      <c r="G131" s="76"/>
    </row>
    <row r="132" spans="1:7" ht="16.5" customHeight="1" outlineLevel="3" x14ac:dyDescent="0.25">
      <c r="A132" s="46" t="s">
        <v>4</v>
      </c>
      <c r="B132" s="25"/>
      <c r="C132" s="9">
        <v>3924.1388400000001</v>
      </c>
      <c r="D132" s="12">
        <v>3924.1288399999999</v>
      </c>
      <c r="E132" s="37">
        <f t="shared" si="4"/>
        <v>0.01</v>
      </c>
      <c r="F132" s="70">
        <f t="shared" si="5"/>
        <v>100</v>
      </c>
      <c r="G132" s="76"/>
    </row>
    <row r="133" spans="1:7" ht="48" customHeight="1" outlineLevel="3" x14ac:dyDescent="0.25">
      <c r="A133" s="46" t="s">
        <v>27</v>
      </c>
      <c r="B133" s="25" t="s">
        <v>32</v>
      </c>
      <c r="C133" s="9">
        <f>C134+C135+C136</f>
        <v>5500.634</v>
      </c>
      <c r="D133" s="12">
        <f>D134+D135+D136</f>
        <v>5500.634</v>
      </c>
      <c r="E133" s="37">
        <f t="shared" si="4"/>
        <v>0</v>
      </c>
      <c r="F133" s="70">
        <f t="shared" si="5"/>
        <v>100</v>
      </c>
      <c r="G133" s="76"/>
    </row>
    <row r="134" spans="1:7" ht="16.5" customHeight="1" outlineLevel="3" x14ac:dyDescent="0.25">
      <c r="A134" s="46" t="s">
        <v>8</v>
      </c>
      <c r="B134" s="25"/>
      <c r="C134" s="9">
        <v>0</v>
      </c>
      <c r="D134" s="12">
        <v>0</v>
      </c>
      <c r="E134" s="37">
        <f t="shared" si="4"/>
        <v>0</v>
      </c>
      <c r="F134" s="70">
        <v>0</v>
      </c>
      <c r="G134" s="76"/>
    </row>
    <row r="135" spans="1:7" ht="16.5" customHeight="1" outlineLevel="3" x14ac:dyDescent="0.25">
      <c r="A135" s="46" t="s">
        <v>3</v>
      </c>
      <c r="B135" s="25"/>
      <c r="C135" s="9">
        <v>0</v>
      </c>
      <c r="D135" s="12">
        <v>0</v>
      </c>
      <c r="E135" s="37">
        <f t="shared" si="4"/>
        <v>0</v>
      </c>
      <c r="F135" s="70">
        <v>0</v>
      </c>
      <c r="G135" s="76"/>
    </row>
    <row r="136" spans="1:7" ht="16.5" customHeight="1" outlineLevel="3" x14ac:dyDescent="0.25">
      <c r="A136" s="46" t="s">
        <v>4</v>
      </c>
      <c r="B136" s="25"/>
      <c r="C136" s="9">
        <v>5500.634</v>
      </c>
      <c r="D136" s="12">
        <v>5500.634</v>
      </c>
      <c r="E136" s="37">
        <f t="shared" si="4"/>
        <v>0</v>
      </c>
      <c r="F136" s="70">
        <f t="shared" si="5"/>
        <v>100</v>
      </c>
      <c r="G136" s="76"/>
    </row>
    <row r="137" spans="1:7" ht="37.5" customHeight="1" outlineLevel="3" x14ac:dyDescent="0.25">
      <c r="A137" s="45" t="s">
        <v>28</v>
      </c>
      <c r="B137" s="25" t="s">
        <v>31</v>
      </c>
      <c r="C137" s="9">
        <f>C138+C139+C140</f>
        <v>17142.667560000002</v>
      </c>
      <c r="D137" s="12">
        <f>D138+D139+D140</f>
        <v>17075.047640000001</v>
      </c>
      <c r="E137" s="37">
        <f t="shared" si="4"/>
        <v>67.619919999999993</v>
      </c>
      <c r="F137" s="70">
        <f t="shared" si="5"/>
        <v>99.6</v>
      </c>
      <c r="G137" s="76"/>
    </row>
    <row r="138" spans="1:7" ht="18.75" customHeight="1" outlineLevel="3" x14ac:dyDescent="0.25">
      <c r="A138" s="46" t="s">
        <v>78</v>
      </c>
      <c r="B138" s="25"/>
      <c r="C138" s="13">
        <v>0</v>
      </c>
      <c r="D138" s="10">
        <v>0</v>
      </c>
      <c r="E138" s="37">
        <f t="shared" ref="E138:E201" si="7">C138-D138</f>
        <v>0</v>
      </c>
      <c r="F138" s="70">
        <v>0</v>
      </c>
      <c r="G138" s="76"/>
    </row>
    <row r="139" spans="1:7" ht="18.75" customHeight="1" outlineLevel="3" x14ac:dyDescent="0.25">
      <c r="A139" s="46" t="s">
        <v>3</v>
      </c>
      <c r="B139" s="25"/>
      <c r="C139" s="13">
        <v>0</v>
      </c>
      <c r="D139" s="10">
        <v>0</v>
      </c>
      <c r="E139" s="37">
        <f t="shared" si="7"/>
        <v>0</v>
      </c>
      <c r="F139" s="70">
        <v>0</v>
      </c>
      <c r="G139" s="76"/>
    </row>
    <row r="140" spans="1:7" ht="24" customHeight="1" outlineLevel="3" x14ac:dyDescent="0.25">
      <c r="A140" s="46" t="s">
        <v>4</v>
      </c>
      <c r="B140" s="25"/>
      <c r="C140" s="9">
        <v>17142.667560000002</v>
      </c>
      <c r="D140" s="12">
        <v>17075.047640000001</v>
      </c>
      <c r="E140" s="37">
        <f t="shared" si="7"/>
        <v>67.619919999999993</v>
      </c>
      <c r="F140" s="70">
        <f t="shared" ref="F140:F201" si="8">D140/C140*100</f>
        <v>99.6</v>
      </c>
      <c r="G140" s="76"/>
    </row>
    <row r="141" spans="1:7" ht="87" customHeight="1" outlineLevel="3" x14ac:dyDescent="0.2">
      <c r="A141" s="47" t="s">
        <v>88</v>
      </c>
      <c r="B141" s="26" t="s">
        <v>30</v>
      </c>
      <c r="C141" s="16">
        <f>C142+C143+C144</f>
        <v>0</v>
      </c>
      <c r="D141" s="16">
        <f>D142+D143+D144</f>
        <v>0</v>
      </c>
      <c r="E141" s="36">
        <f t="shared" si="7"/>
        <v>0</v>
      </c>
      <c r="F141" s="69">
        <v>0</v>
      </c>
      <c r="G141" s="76"/>
    </row>
    <row r="142" spans="1:7" ht="19.5" customHeight="1" outlineLevel="3" x14ac:dyDescent="0.25">
      <c r="A142" s="44" t="s">
        <v>86</v>
      </c>
      <c r="B142" s="26"/>
      <c r="C142" s="5">
        <f>C146</f>
        <v>0</v>
      </c>
      <c r="D142" s="11">
        <v>0</v>
      </c>
      <c r="E142" s="36">
        <f t="shared" si="7"/>
        <v>0</v>
      </c>
      <c r="F142" s="69">
        <v>0</v>
      </c>
      <c r="G142" s="76"/>
    </row>
    <row r="143" spans="1:7" ht="19.5" customHeight="1" outlineLevel="3" x14ac:dyDescent="0.25">
      <c r="A143" s="44" t="s">
        <v>3</v>
      </c>
      <c r="B143" s="26"/>
      <c r="C143" s="5">
        <f>C147</f>
        <v>0</v>
      </c>
      <c r="D143" s="11">
        <v>0</v>
      </c>
      <c r="E143" s="36">
        <f t="shared" si="7"/>
        <v>0</v>
      </c>
      <c r="F143" s="69">
        <v>0</v>
      </c>
      <c r="G143" s="76"/>
    </row>
    <row r="144" spans="1:7" ht="17.25" customHeight="1" outlineLevel="3" x14ac:dyDescent="0.25">
      <c r="A144" s="44" t="s">
        <v>4</v>
      </c>
      <c r="B144" s="26"/>
      <c r="C144" s="15">
        <f>C148</f>
        <v>0</v>
      </c>
      <c r="D144" s="15">
        <f>D148</f>
        <v>0</v>
      </c>
      <c r="E144" s="36">
        <f t="shared" si="7"/>
        <v>0</v>
      </c>
      <c r="F144" s="69">
        <v>0</v>
      </c>
      <c r="G144" s="76"/>
    </row>
    <row r="145" spans="1:7" ht="63" customHeight="1" outlineLevel="3" x14ac:dyDescent="0.25">
      <c r="A145" s="46" t="s">
        <v>89</v>
      </c>
      <c r="B145" s="25" t="s">
        <v>29</v>
      </c>
      <c r="C145" s="21">
        <f>C146+C147+C148</f>
        <v>0</v>
      </c>
      <c r="D145" s="21">
        <f>D146+D147+D148</f>
        <v>0</v>
      </c>
      <c r="E145" s="36">
        <f t="shared" si="7"/>
        <v>0</v>
      </c>
      <c r="F145" s="69">
        <v>0</v>
      </c>
      <c r="G145" s="76"/>
    </row>
    <row r="146" spans="1:7" ht="30" customHeight="1" outlineLevel="3" x14ac:dyDescent="0.25">
      <c r="A146" s="46" t="s">
        <v>86</v>
      </c>
      <c r="B146" s="26"/>
      <c r="C146" s="13">
        <v>0</v>
      </c>
      <c r="D146" s="10">
        <v>0</v>
      </c>
      <c r="E146" s="36">
        <f t="shared" si="7"/>
        <v>0</v>
      </c>
      <c r="F146" s="69">
        <v>0</v>
      </c>
      <c r="G146" s="76"/>
    </row>
    <row r="147" spans="1:7" ht="17.25" customHeight="1" outlineLevel="3" x14ac:dyDescent="0.25">
      <c r="A147" s="46" t="s">
        <v>3</v>
      </c>
      <c r="B147" s="26"/>
      <c r="C147" s="13">
        <v>0</v>
      </c>
      <c r="D147" s="10">
        <v>0</v>
      </c>
      <c r="E147" s="36">
        <f t="shared" si="7"/>
        <v>0</v>
      </c>
      <c r="F147" s="69">
        <v>0</v>
      </c>
      <c r="G147" s="76"/>
    </row>
    <row r="148" spans="1:7" ht="20.25" customHeight="1" outlineLevel="3" x14ac:dyDescent="0.25">
      <c r="A148" s="46" t="s">
        <v>4</v>
      </c>
      <c r="B148" s="26"/>
      <c r="C148" s="9">
        <v>0</v>
      </c>
      <c r="D148" s="12">
        <v>0</v>
      </c>
      <c r="E148" s="36">
        <f t="shared" si="7"/>
        <v>0</v>
      </c>
      <c r="F148" s="69">
        <v>0</v>
      </c>
      <c r="G148" s="76"/>
    </row>
    <row r="149" spans="1:7" ht="72" customHeight="1" outlineLevel="3" x14ac:dyDescent="0.2">
      <c r="A149" s="47" t="s">
        <v>115</v>
      </c>
      <c r="B149" s="26" t="s">
        <v>41</v>
      </c>
      <c r="C149" s="16">
        <f>C150+C151+C152</f>
        <v>118309.6424</v>
      </c>
      <c r="D149" s="16">
        <f>D150+D151+D152</f>
        <v>116364.08368</v>
      </c>
      <c r="E149" s="36">
        <f t="shared" si="7"/>
        <v>1945.55872</v>
      </c>
      <c r="F149" s="69">
        <f t="shared" si="8"/>
        <v>98.4</v>
      </c>
      <c r="G149" s="76"/>
    </row>
    <row r="150" spans="1:7" ht="29.25" customHeight="1" outlineLevel="3" x14ac:dyDescent="0.25">
      <c r="A150" s="44" t="s">
        <v>86</v>
      </c>
      <c r="B150" s="26"/>
      <c r="C150" s="5">
        <f>C154+C166+C158</f>
        <v>0</v>
      </c>
      <c r="D150" s="14">
        <f>D154+D166+D158</f>
        <v>0</v>
      </c>
      <c r="E150" s="36">
        <f t="shared" si="7"/>
        <v>0</v>
      </c>
      <c r="F150" s="69">
        <v>0</v>
      </c>
      <c r="G150" s="76"/>
    </row>
    <row r="151" spans="1:7" ht="18" customHeight="1" outlineLevel="3" x14ac:dyDescent="0.25">
      <c r="A151" s="44" t="s">
        <v>3</v>
      </c>
      <c r="B151" s="26"/>
      <c r="C151" s="63">
        <f>C155+C167+C159+C163</f>
        <v>31906.938630000001</v>
      </c>
      <c r="D151" s="14">
        <f>D155+D167+D159</f>
        <v>31906.938630000001</v>
      </c>
      <c r="E151" s="36">
        <f t="shared" si="7"/>
        <v>0</v>
      </c>
      <c r="F151" s="69">
        <f t="shared" si="8"/>
        <v>100</v>
      </c>
      <c r="G151" s="76"/>
    </row>
    <row r="152" spans="1:7" ht="18" customHeight="1" outlineLevel="3" x14ac:dyDescent="0.25">
      <c r="A152" s="44" t="s">
        <v>4</v>
      </c>
      <c r="B152" s="26"/>
      <c r="C152" s="14">
        <f>C156+C160+C164+C168</f>
        <v>86402.703769999993</v>
      </c>
      <c r="D152" s="14">
        <f>D156+D168+D164+D160</f>
        <v>84457.145050000006</v>
      </c>
      <c r="E152" s="36">
        <f t="shared" si="7"/>
        <v>1945.55872</v>
      </c>
      <c r="F152" s="69">
        <f t="shared" si="8"/>
        <v>97.7</v>
      </c>
      <c r="G152" s="76"/>
    </row>
    <row r="153" spans="1:7" ht="66" customHeight="1" outlineLevel="3" x14ac:dyDescent="0.25">
      <c r="A153" s="45" t="s">
        <v>2</v>
      </c>
      <c r="B153" s="25" t="s">
        <v>69</v>
      </c>
      <c r="C153" s="9">
        <f>C154+C155+C156</f>
        <v>23553.509989999999</v>
      </c>
      <c r="D153" s="12">
        <f>D154+D155+D156</f>
        <v>23553.111260000001</v>
      </c>
      <c r="E153" s="37">
        <f t="shared" si="7"/>
        <v>0.39872999999999997</v>
      </c>
      <c r="F153" s="70">
        <f t="shared" si="8"/>
        <v>100</v>
      </c>
      <c r="G153" s="76"/>
    </row>
    <row r="154" spans="1:7" ht="18.75" customHeight="1" outlineLevel="3" x14ac:dyDescent="0.25">
      <c r="A154" s="46" t="s">
        <v>78</v>
      </c>
      <c r="B154" s="25"/>
      <c r="C154" s="9">
        <v>0</v>
      </c>
      <c r="D154" s="12">
        <v>0</v>
      </c>
      <c r="E154" s="37">
        <f t="shared" si="7"/>
        <v>0</v>
      </c>
      <c r="F154" s="70">
        <v>0</v>
      </c>
      <c r="G154" s="76"/>
    </row>
    <row r="155" spans="1:7" ht="18.75" customHeight="1" outlineLevel="3" x14ac:dyDescent="0.25">
      <c r="A155" s="46" t="s">
        <v>3</v>
      </c>
      <c r="B155" s="25"/>
      <c r="C155" s="62">
        <v>22107.055629999999</v>
      </c>
      <c r="D155" s="12">
        <v>22107.055629999999</v>
      </c>
      <c r="E155" s="37">
        <f t="shared" si="7"/>
        <v>0</v>
      </c>
      <c r="F155" s="70">
        <f t="shared" si="8"/>
        <v>100</v>
      </c>
      <c r="G155" s="76"/>
    </row>
    <row r="156" spans="1:7" ht="18.75" customHeight="1" outlineLevel="3" x14ac:dyDescent="0.25">
      <c r="A156" s="46" t="s">
        <v>4</v>
      </c>
      <c r="B156" s="25"/>
      <c r="C156" s="9">
        <v>1446.45436</v>
      </c>
      <c r="D156" s="12">
        <v>1446.0556300000001</v>
      </c>
      <c r="E156" s="37">
        <f t="shared" si="7"/>
        <v>0.39872999999999997</v>
      </c>
      <c r="F156" s="70">
        <f t="shared" si="8"/>
        <v>100</v>
      </c>
      <c r="G156" s="76"/>
    </row>
    <row r="157" spans="1:7" ht="62.25" customHeight="1" outlineLevel="3" x14ac:dyDescent="0.25">
      <c r="A157" s="46" t="s">
        <v>25</v>
      </c>
      <c r="B157" s="25" t="s">
        <v>70</v>
      </c>
      <c r="C157" s="12">
        <f>C158+C159+C160</f>
        <v>0</v>
      </c>
      <c r="D157" s="12">
        <f>D158+D159+D160</f>
        <v>0</v>
      </c>
      <c r="E157" s="37">
        <f t="shared" si="7"/>
        <v>0</v>
      </c>
      <c r="F157" s="70">
        <v>0</v>
      </c>
      <c r="G157" s="76"/>
    </row>
    <row r="158" spans="1:7" ht="18.75" customHeight="1" outlineLevel="3" x14ac:dyDescent="0.25">
      <c r="A158" s="46" t="s">
        <v>78</v>
      </c>
      <c r="B158" s="25"/>
      <c r="C158" s="9">
        <v>0</v>
      </c>
      <c r="D158" s="12">
        <v>0</v>
      </c>
      <c r="E158" s="37">
        <f t="shared" si="7"/>
        <v>0</v>
      </c>
      <c r="F158" s="70">
        <v>0</v>
      </c>
      <c r="G158" s="76"/>
    </row>
    <row r="159" spans="1:7" ht="18.75" customHeight="1" outlineLevel="3" x14ac:dyDescent="0.25">
      <c r="A159" s="46" t="s">
        <v>3</v>
      </c>
      <c r="B159" s="25"/>
      <c r="C159" s="9">
        <v>0</v>
      </c>
      <c r="D159" s="12">
        <v>0</v>
      </c>
      <c r="E159" s="37">
        <f t="shared" si="7"/>
        <v>0</v>
      </c>
      <c r="F159" s="70">
        <v>0</v>
      </c>
      <c r="G159" s="76"/>
    </row>
    <row r="160" spans="1:7" ht="18.75" customHeight="1" outlineLevel="3" x14ac:dyDescent="0.25">
      <c r="A160" s="46" t="s">
        <v>4</v>
      </c>
      <c r="B160" s="25"/>
      <c r="C160" s="9">
        <v>0</v>
      </c>
      <c r="D160" s="12">
        <v>0</v>
      </c>
      <c r="E160" s="37">
        <f t="shared" si="7"/>
        <v>0</v>
      </c>
      <c r="F160" s="70">
        <v>0</v>
      </c>
      <c r="G160" s="76"/>
    </row>
    <row r="161" spans="1:7" ht="86.25" customHeight="1" outlineLevel="3" x14ac:dyDescent="0.25">
      <c r="A161" s="46" t="s">
        <v>22</v>
      </c>
      <c r="B161" s="25" t="s">
        <v>71</v>
      </c>
      <c r="C161" s="22">
        <f>C162+C163+C164</f>
        <v>42.5</v>
      </c>
      <c r="D161" s="22">
        <f>D162+D163+D164</f>
        <v>42.5</v>
      </c>
      <c r="E161" s="37">
        <f t="shared" si="7"/>
        <v>0</v>
      </c>
      <c r="F161" s="70">
        <f t="shared" si="8"/>
        <v>100</v>
      </c>
      <c r="G161" s="76"/>
    </row>
    <row r="162" spans="1:7" ht="18.75" customHeight="1" outlineLevel="3" x14ac:dyDescent="0.25">
      <c r="A162" s="46" t="s">
        <v>78</v>
      </c>
      <c r="B162" s="25"/>
      <c r="C162" s="9">
        <v>0</v>
      </c>
      <c r="D162" s="12">
        <v>0</v>
      </c>
      <c r="E162" s="37">
        <f t="shared" si="7"/>
        <v>0</v>
      </c>
      <c r="F162" s="70">
        <v>0</v>
      </c>
      <c r="G162" s="76"/>
    </row>
    <row r="163" spans="1:7" ht="18.75" customHeight="1" outlineLevel="3" x14ac:dyDescent="0.25">
      <c r="A163" s="46" t="s">
        <v>3</v>
      </c>
      <c r="B163" s="25"/>
      <c r="C163" s="9">
        <v>0</v>
      </c>
      <c r="D163" s="12">
        <v>0</v>
      </c>
      <c r="E163" s="37">
        <f t="shared" si="7"/>
        <v>0</v>
      </c>
      <c r="F163" s="70">
        <v>0</v>
      </c>
      <c r="G163" s="76"/>
    </row>
    <row r="164" spans="1:7" ht="18.75" customHeight="1" outlineLevel="3" x14ac:dyDescent="0.25">
      <c r="A164" s="46" t="s">
        <v>4</v>
      </c>
      <c r="B164" s="25"/>
      <c r="C164" s="9">
        <v>42.5</v>
      </c>
      <c r="D164" s="12">
        <v>42.5</v>
      </c>
      <c r="E164" s="37">
        <f t="shared" si="7"/>
        <v>0</v>
      </c>
      <c r="F164" s="70">
        <f t="shared" si="8"/>
        <v>100</v>
      </c>
      <c r="G164" s="76"/>
    </row>
    <row r="165" spans="1:7" ht="74.25" customHeight="1" outlineLevel="3" x14ac:dyDescent="0.25">
      <c r="A165" s="45" t="s">
        <v>116</v>
      </c>
      <c r="B165" s="25" t="s">
        <v>72</v>
      </c>
      <c r="C165" s="9">
        <f>C166+C167+C168</f>
        <v>94713.632410000006</v>
      </c>
      <c r="D165" s="12">
        <f>D166+D167+D168</f>
        <v>92768.472420000006</v>
      </c>
      <c r="E165" s="37">
        <f t="shared" si="7"/>
        <v>1945.1599900000001</v>
      </c>
      <c r="F165" s="70">
        <f t="shared" si="8"/>
        <v>97.9</v>
      </c>
      <c r="G165" s="76"/>
    </row>
    <row r="166" spans="1:7" ht="18" customHeight="1" outlineLevel="3" x14ac:dyDescent="0.25">
      <c r="A166" s="46" t="s">
        <v>78</v>
      </c>
      <c r="B166" s="25"/>
      <c r="C166" s="13">
        <v>0</v>
      </c>
      <c r="D166" s="10">
        <v>0</v>
      </c>
      <c r="E166" s="37">
        <f t="shared" si="7"/>
        <v>0</v>
      </c>
      <c r="F166" s="70">
        <v>0</v>
      </c>
      <c r="G166" s="76"/>
    </row>
    <row r="167" spans="1:7" ht="18" customHeight="1" outlineLevel="3" x14ac:dyDescent="0.25">
      <c r="A167" s="46" t="s">
        <v>3</v>
      </c>
      <c r="B167" s="25"/>
      <c r="C167" s="64">
        <v>9799.8829999999998</v>
      </c>
      <c r="D167" s="10">
        <v>9799.8829999999998</v>
      </c>
      <c r="E167" s="37">
        <f t="shared" si="7"/>
        <v>0</v>
      </c>
      <c r="F167" s="69">
        <f t="shared" si="8"/>
        <v>100</v>
      </c>
      <c r="G167" s="76"/>
    </row>
    <row r="168" spans="1:7" ht="18" customHeight="1" outlineLevel="3" x14ac:dyDescent="0.25">
      <c r="A168" s="46" t="s">
        <v>4</v>
      </c>
      <c r="B168" s="25"/>
      <c r="C168" s="9">
        <v>84913.749410000004</v>
      </c>
      <c r="D168" s="12">
        <v>82968.589420000004</v>
      </c>
      <c r="E168" s="36">
        <f t="shared" si="7"/>
        <v>1945.1599900000001</v>
      </c>
      <c r="F168" s="69">
        <f t="shared" si="8"/>
        <v>97.7</v>
      </c>
      <c r="G168" s="76"/>
    </row>
    <row r="169" spans="1:7" ht="128.25" customHeight="1" outlineLevel="3" x14ac:dyDescent="0.2">
      <c r="A169" s="80" t="s">
        <v>117</v>
      </c>
      <c r="B169" s="26" t="s">
        <v>40</v>
      </c>
      <c r="C169" s="16">
        <f>C170+C171+C172</f>
        <v>29422.768199999999</v>
      </c>
      <c r="D169" s="16">
        <f>D170+D171+D172</f>
        <v>28443.866829999999</v>
      </c>
      <c r="E169" s="36">
        <f t="shared" si="7"/>
        <v>978.90137000000004</v>
      </c>
      <c r="F169" s="69">
        <f t="shared" si="8"/>
        <v>96.7</v>
      </c>
      <c r="G169" s="93" t="s">
        <v>141</v>
      </c>
    </row>
    <row r="170" spans="1:7" ht="42" customHeight="1" outlineLevel="3" x14ac:dyDescent="0.25">
      <c r="A170" s="44" t="s">
        <v>86</v>
      </c>
      <c r="B170" s="26"/>
      <c r="C170" s="5">
        <v>0</v>
      </c>
      <c r="D170" s="11">
        <v>0</v>
      </c>
      <c r="E170" s="36">
        <f t="shared" si="7"/>
        <v>0</v>
      </c>
      <c r="F170" s="69">
        <v>0</v>
      </c>
      <c r="G170" s="94"/>
    </row>
    <row r="171" spans="1:7" ht="30" customHeight="1" outlineLevel="3" x14ac:dyDescent="0.25">
      <c r="A171" s="44" t="s">
        <v>3</v>
      </c>
      <c r="B171" s="26"/>
      <c r="C171" s="5">
        <v>0</v>
      </c>
      <c r="D171" s="11">
        <v>0</v>
      </c>
      <c r="E171" s="36">
        <f t="shared" si="7"/>
        <v>0</v>
      </c>
      <c r="F171" s="69">
        <v>0</v>
      </c>
      <c r="G171" s="94"/>
    </row>
    <row r="172" spans="1:7" ht="40.5" customHeight="1" outlineLevel="3" x14ac:dyDescent="0.25">
      <c r="A172" s="44" t="s">
        <v>4</v>
      </c>
      <c r="B172" s="26"/>
      <c r="C172" s="14">
        <v>29422.768199999999</v>
      </c>
      <c r="D172" s="15">
        <v>28443.866829999999</v>
      </c>
      <c r="E172" s="36">
        <f t="shared" si="7"/>
        <v>978.90137000000004</v>
      </c>
      <c r="F172" s="69">
        <f t="shared" si="8"/>
        <v>96.7</v>
      </c>
      <c r="G172" s="95"/>
    </row>
    <row r="173" spans="1:7" ht="48.75" customHeight="1" outlineLevel="3" x14ac:dyDescent="0.2">
      <c r="A173" s="47" t="s">
        <v>118</v>
      </c>
      <c r="B173" s="26" t="s">
        <v>39</v>
      </c>
      <c r="C173" s="16">
        <f>C174+C175+C176</f>
        <v>7296.1282600000004</v>
      </c>
      <c r="D173" s="16">
        <f>D174+D175+D176</f>
        <v>7278.0341900000003</v>
      </c>
      <c r="E173" s="36">
        <f t="shared" si="7"/>
        <v>18.094069999999999</v>
      </c>
      <c r="F173" s="69">
        <f t="shared" si="8"/>
        <v>99.8</v>
      </c>
      <c r="G173" s="76"/>
    </row>
    <row r="174" spans="1:7" ht="35.25" customHeight="1" outlineLevel="3" x14ac:dyDescent="0.25">
      <c r="A174" s="44" t="s">
        <v>13</v>
      </c>
      <c r="B174" s="26"/>
      <c r="C174" s="5">
        <v>0</v>
      </c>
      <c r="D174" s="11">
        <v>0</v>
      </c>
      <c r="E174" s="36">
        <f t="shared" si="7"/>
        <v>0</v>
      </c>
      <c r="F174" s="69">
        <v>0</v>
      </c>
      <c r="G174" s="76"/>
    </row>
    <row r="175" spans="1:7" ht="17.25" customHeight="1" outlineLevel="3" x14ac:dyDescent="0.25">
      <c r="A175" s="44" t="s">
        <v>3</v>
      </c>
      <c r="B175" s="26"/>
      <c r="C175" s="14">
        <v>0</v>
      </c>
      <c r="D175" s="15">
        <v>0</v>
      </c>
      <c r="E175" s="36">
        <f t="shared" si="7"/>
        <v>0</v>
      </c>
      <c r="F175" s="69">
        <v>0</v>
      </c>
      <c r="G175" s="76"/>
    </row>
    <row r="176" spans="1:7" ht="17.25" customHeight="1" outlineLevel="3" x14ac:dyDescent="0.25">
      <c r="A176" s="44" t="s">
        <v>4</v>
      </c>
      <c r="B176" s="26"/>
      <c r="C176" s="14">
        <v>7296.1282600000004</v>
      </c>
      <c r="D176" s="15">
        <v>7278.0341900000003</v>
      </c>
      <c r="E176" s="36">
        <f t="shared" si="7"/>
        <v>18.094069999999999</v>
      </c>
      <c r="F176" s="69">
        <f t="shared" si="8"/>
        <v>99.8</v>
      </c>
      <c r="G176" s="76"/>
    </row>
    <row r="177" spans="1:7" ht="70.5" customHeight="1" outlineLevel="3" x14ac:dyDescent="0.2">
      <c r="A177" s="47" t="s">
        <v>119</v>
      </c>
      <c r="B177" s="26" t="s">
        <v>38</v>
      </c>
      <c r="C177" s="16">
        <f>C178+C179+C180</f>
        <v>131860.57513000001</v>
      </c>
      <c r="D177" s="16">
        <f>D178+D179+D180</f>
        <v>131860.57446</v>
      </c>
      <c r="E177" s="36">
        <f t="shared" si="7"/>
        <v>6.7000000000000002E-4</v>
      </c>
      <c r="F177" s="69">
        <f t="shared" si="8"/>
        <v>100</v>
      </c>
      <c r="G177" s="76"/>
    </row>
    <row r="178" spans="1:7" ht="30.75" customHeight="1" outlineLevel="3" x14ac:dyDescent="0.25">
      <c r="A178" s="44" t="s">
        <v>86</v>
      </c>
      <c r="B178" s="26"/>
      <c r="C178" s="5">
        <f t="shared" ref="C178:D179" si="9">C182+C186+C190+C194</f>
        <v>0</v>
      </c>
      <c r="D178" s="5">
        <f t="shared" si="9"/>
        <v>0</v>
      </c>
      <c r="E178" s="36">
        <f t="shared" si="7"/>
        <v>0</v>
      </c>
      <c r="F178" s="69">
        <v>0</v>
      </c>
      <c r="G178" s="76"/>
    </row>
    <row r="179" spans="1:7" ht="15" customHeight="1" outlineLevel="3" x14ac:dyDescent="0.25">
      <c r="A179" s="44" t="s">
        <v>3</v>
      </c>
      <c r="B179" s="26"/>
      <c r="C179" s="63">
        <f t="shared" si="9"/>
        <v>112500.00001</v>
      </c>
      <c r="D179" s="14">
        <f t="shared" si="9"/>
        <v>112500.00001</v>
      </c>
      <c r="E179" s="36">
        <f t="shared" si="7"/>
        <v>0</v>
      </c>
      <c r="F179" s="69">
        <f t="shared" si="8"/>
        <v>100</v>
      </c>
      <c r="G179" s="76"/>
    </row>
    <row r="180" spans="1:7" ht="15" customHeight="1" outlineLevel="3" x14ac:dyDescent="0.25">
      <c r="A180" s="44" t="s">
        <v>4</v>
      </c>
      <c r="B180" s="26"/>
      <c r="C180" s="14">
        <f>C184+C188+C192+C196</f>
        <v>19360.575120000001</v>
      </c>
      <c r="D180" s="14">
        <f>D184+D188+D192+D196</f>
        <v>19360.57445</v>
      </c>
      <c r="E180" s="36">
        <f t="shared" si="7"/>
        <v>6.7000000000000002E-4</v>
      </c>
      <c r="F180" s="69">
        <f t="shared" si="8"/>
        <v>100</v>
      </c>
      <c r="G180" s="76"/>
    </row>
    <row r="181" spans="1:7" ht="60.75" customHeight="1" outlineLevel="3" x14ac:dyDescent="0.25">
      <c r="A181" s="45" t="s">
        <v>95</v>
      </c>
      <c r="B181" s="25" t="s">
        <v>73</v>
      </c>
      <c r="C181" s="9">
        <f>C182+C183+C184</f>
        <v>108388.98491</v>
      </c>
      <c r="D181" s="12">
        <f>D182+D183+D184</f>
        <v>108388.98488</v>
      </c>
      <c r="E181" s="37">
        <f t="shared" si="7"/>
        <v>3.0000000000000001E-5</v>
      </c>
      <c r="F181" s="70">
        <f t="shared" si="8"/>
        <v>100</v>
      </c>
      <c r="G181" s="76"/>
    </row>
    <row r="182" spans="1:7" ht="15" customHeight="1" outlineLevel="3" x14ac:dyDescent="0.25">
      <c r="A182" s="46" t="s">
        <v>78</v>
      </c>
      <c r="B182" s="25"/>
      <c r="C182" s="13">
        <v>0</v>
      </c>
      <c r="D182" s="10">
        <v>0</v>
      </c>
      <c r="E182" s="37">
        <f t="shared" si="7"/>
        <v>0</v>
      </c>
      <c r="F182" s="70">
        <v>0</v>
      </c>
      <c r="G182" s="76"/>
    </row>
    <row r="183" spans="1:7" ht="15" customHeight="1" outlineLevel="3" x14ac:dyDescent="0.25">
      <c r="A183" s="46" t="s">
        <v>3</v>
      </c>
      <c r="B183" s="25"/>
      <c r="C183" s="62">
        <v>95059.596909999993</v>
      </c>
      <c r="D183" s="12">
        <v>95059.596909999993</v>
      </c>
      <c r="E183" s="37">
        <f t="shared" si="7"/>
        <v>0</v>
      </c>
      <c r="F183" s="70">
        <f t="shared" si="8"/>
        <v>100</v>
      </c>
      <c r="G183" s="76"/>
    </row>
    <row r="184" spans="1:7" ht="15" customHeight="1" outlineLevel="3" x14ac:dyDescent="0.25">
      <c r="A184" s="46" t="s">
        <v>4</v>
      </c>
      <c r="B184" s="25"/>
      <c r="C184" s="9">
        <v>13329.388000000001</v>
      </c>
      <c r="D184" s="12">
        <v>13329.38797</v>
      </c>
      <c r="E184" s="37">
        <f t="shared" si="7"/>
        <v>3.0000000000000001E-5</v>
      </c>
      <c r="F184" s="70">
        <f t="shared" si="8"/>
        <v>100</v>
      </c>
      <c r="G184" s="76"/>
    </row>
    <row r="185" spans="1:7" ht="86.25" customHeight="1" outlineLevel="3" x14ac:dyDescent="0.25">
      <c r="A185" s="45" t="s">
        <v>23</v>
      </c>
      <c r="B185" s="25" t="s">
        <v>74</v>
      </c>
      <c r="C185" s="9">
        <f>C186+C187+C188</f>
        <v>18786.687010000001</v>
      </c>
      <c r="D185" s="12">
        <f>D186+D187+D188</f>
        <v>18786.687010000001</v>
      </c>
      <c r="E185" s="37">
        <f t="shared" si="7"/>
        <v>0</v>
      </c>
      <c r="F185" s="70">
        <f t="shared" si="8"/>
        <v>100</v>
      </c>
      <c r="G185" s="76"/>
    </row>
    <row r="186" spans="1:7" ht="18" customHeight="1" outlineLevel="3" x14ac:dyDescent="0.25">
      <c r="A186" s="46" t="s">
        <v>8</v>
      </c>
      <c r="B186" s="25"/>
      <c r="C186" s="9">
        <v>0</v>
      </c>
      <c r="D186" s="12">
        <v>0</v>
      </c>
      <c r="E186" s="37">
        <f t="shared" si="7"/>
        <v>0</v>
      </c>
      <c r="F186" s="70">
        <v>0</v>
      </c>
      <c r="G186" s="76"/>
    </row>
    <row r="187" spans="1:7" ht="17.25" customHeight="1" outlineLevel="3" x14ac:dyDescent="0.25">
      <c r="A187" s="46" t="s">
        <v>3</v>
      </c>
      <c r="B187" s="25"/>
      <c r="C187" s="62">
        <v>17440.4031</v>
      </c>
      <c r="D187" s="12">
        <v>17440.4031</v>
      </c>
      <c r="E187" s="37">
        <f t="shared" si="7"/>
        <v>0</v>
      </c>
      <c r="F187" s="70">
        <v>0</v>
      </c>
      <c r="G187" s="76"/>
    </row>
    <row r="188" spans="1:7" ht="17.25" customHeight="1" outlineLevel="3" x14ac:dyDescent="0.25">
      <c r="A188" s="46" t="s">
        <v>4</v>
      </c>
      <c r="B188" s="25"/>
      <c r="C188" s="9">
        <v>1346.2839100000001</v>
      </c>
      <c r="D188" s="12">
        <v>1346.2839100000001</v>
      </c>
      <c r="E188" s="37">
        <f t="shared" si="7"/>
        <v>0</v>
      </c>
      <c r="F188" s="70">
        <f t="shared" si="8"/>
        <v>100</v>
      </c>
      <c r="G188" s="76"/>
    </row>
    <row r="189" spans="1:7" ht="73.5" customHeight="1" outlineLevel="3" x14ac:dyDescent="0.25">
      <c r="A189" s="45" t="s">
        <v>24</v>
      </c>
      <c r="B189" s="25" t="s">
        <v>81</v>
      </c>
      <c r="C189" s="9">
        <f>C190+C191+C192</f>
        <v>4684.9032100000004</v>
      </c>
      <c r="D189" s="9">
        <f>D190+D191+D192</f>
        <v>4684.9025700000002</v>
      </c>
      <c r="E189" s="37">
        <f t="shared" si="7"/>
        <v>6.4000000000000005E-4</v>
      </c>
      <c r="F189" s="70">
        <f t="shared" si="8"/>
        <v>100</v>
      </c>
      <c r="G189" s="76"/>
    </row>
    <row r="190" spans="1:7" ht="21" customHeight="1" outlineLevel="3" x14ac:dyDescent="0.25">
      <c r="A190" s="46" t="s">
        <v>78</v>
      </c>
      <c r="B190" s="25"/>
      <c r="C190" s="9">
        <v>0</v>
      </c>
      <c r="D190" s="12">
        <v>0</v>
      </c>
      <c r="E190" s="37">
        <f t="shared" si="7"/>
        <v>0</v>
      </c>
      <c r="F190" s="70">
        <v>0</v>
      </c>
      <c r="G190" s="76"/>
    </row>
    <row r="191" spans="1:7" ht="19.5" customHeight="1" outlineLevel="3" x14ac:dyDescent="0.25">
      <c r="A191" s="46" t="s">
        <v>3</v>
      </c>
      <c r="B191" s="25"/>
      <c r="C191" s="9">
        <v>0</v>
      </c>
      <c r="D191" s="12">
        <v>0</v>
      </c>
      <c r="E191" s="37">
        <f t="shared" si="7"/>
        <v>0</v>
      </c>
      <c r="F191" s="70">
        <v>0</v>
      </c>
      <c r="G191" s="76"/>
    </row>
    <row r="192" spans="1:7" ht="18.75" customHeight="1" outlineLevel="3" x14ac:dyDescent="0.25">
      <c r="A192" s="46" t="s">
        <v>4</v>
      </c>
      <c r="B192" s="25"/>
      <c r="C192" s="9">
        <v>4684.9032100000004</v>
      </c>
      <c r="D192" s="12">
        <v>4684.9025700000002</v>
      </c>
      <c r="E192" s="37">
        <f t="shared" si="7"/>
        <v>6.4000000000000005E-4</v>
      </c>
      <c r="F192" s="70">
        <f t="shared" si="8"/>
        <v>100</v>
      </c>
      <c r="G192" s="76"/>
    </row>
    <row r="193" spans="1:7" ht="75" hidden="1" customHeight="1" outlineLevel="3" x14ac:dyDescent="0.25">
      <c r="A193" s="46" t="s">
        <v>84</v>
      </c>
      <c r="B193" s="25" t="s">
        <v>80</v>
      </c>
      <c r="C193" s="9">
        <f>C194+C195+C196</f>
        <v>0</v>
      </c>
      <c r="D193" s="9">
        <f>D194+D195+D196</f>
        <v>0</v>
      </c>
      <c r="E193" s="36">
        <f t="shared" si="7"/>
        <v>0</v>
      </c>
      <c r="F193" s="69" t="e">
        <f t="shared" si="8"/>
        <v>#DIV/0!</v>
      </c>
      <c r="G193" s="76"/>
    </row>
    <row r="194" spans="1:7" ht="20.25" hidden="1" customHeight="1" outlineLevel="3" x14ac:dyDescent="0.25">
      <c r="A194" s="46" t="s">
        <v>78</v>
      </c>
      <c r="B194" s="25"/>
      <c r="C194" s="9">
        <v>0</v>
      </c>
      <c r="D194" s="12">
        <v>0</v>
      </c>
      <c r="E194" s="36">
        <f t="shared" si="7"/>
        <v>0</v>
      </c>
      <c r="F194" s="69" t="e">
        <f t="shared" si="8"/>
        <v>#DIV/0!</v>
      </c>
      <c r="G194" s="76"/>
    </row>
    <row r="195" spans="1:7" ht="20.25" hidden="1" customHeight="1" outlineLevel="3" x14ac:dyDescent="0.25">
      <c r="A195" s="46" t="s">
        <v>3</v>
      </c>
      <c r="B195" s="25"/>
      <c r="C195" s="9">
        <v>0</v>
      </c>
      <c r="D195" s="12">
        <v>0</v>
      </c>
      <c r="E195" s="36">
        <f t="shared" si="7"/>
        <v>0</v>
      </c>
      <c r="F195" s="69" t="e">
        <f t="shared" si="8"/>
        <v>#DIV/0!</v>
      </c>
      <c r="G195" s="76"/>
    </row>
    <row r="196" spans="1:7" ht="20.25" hidden="1" customHeight="1" outlineLevel="3" x14ac:dyDescent="0.25">
      <c r="A196" s="46" t="s">
        <v>4</v>
      </c>
      <c r="B196" s="25"/>
      <c r="C196" s="9">
        <v>0</v>
      </c>
      <c r="D196" s="12">
        <v>0</v>
      </c>
      <c r="E196" s="36">
        <f t="shared" si="7"/>
        <v>0</v>
      </c>
      <c r="F196" s="69" t="e">
        <f t="shared" si="8"/>
        <v>#DIV/0!</v>
      </c>
      <c r="G196" s="76"/>
    </row>
    <row r="197" spans="1:7" ht="71.25" customHeight="1" outlineLevel="3" x14ac:dyDescent="0.2">
      <c r="A197" s="47" t="s">
        <v>120</v>
      </c>
      <c r="B197" s="26" t="s">
        <v>37</v>
      </c>
      <c r="C197" s="16">
        <f>C198+C199+C200</f>
        <v>37083.706830000003</v>
      </c>
      <c r="D197" s="16">
        <f>D198+D199+D200</f>
        <v>33383.479350000001</v>
      </c>
      <c r="E197" s="36">
        <f t="shared" si="7"/>
        <v>3700.22748</v>
      </c>
      <c r="F197" s="69">
        <f t="shared" si="8"/>
        <v>90</v>
      </c>
      <c r="G197" s="90" t="s">
        <v>140</v>
      </c>
    </row>
    <row r="198" spans="1:7" ht="28.5" customHeight="1" outlineLevel="3" x14ac:dyDescent="0.25">
      <c r="A198" s="44" t="s">
        <v>86</v>
      </c>
      <c r="B198" s="26"/>
      <c r="C198" s="14">
        <f t="shared" ref="C198:D199" si="10">C202+C206+C210</f>
        <v>0</v>
      </c>
      <c r="D198" s="14">
        <f t="shared" si="10"/>
        <v>0</v>
      </c>
      <c r="E198" s="36">
        <f t="shared" si="7"/>
        <v>0</v>
      </c>
      <c r="F198" s="69">
        <v>0</v>
      </c>
      <c r="G198" s="91"/>
    </row>
    <row r="199" spans="1:7" ht="20.25" customHeight="1" outlineLevel="3" x14ac:dyDescent="0.25">
      <c r="A199" s="44" t="s">
        <v>3</v>
      </c>
      <c r="B199" s="26"/>
      <c r="C199" s="63">
        <f t="shared" si="10"/>
        <v>21016</v>
      </c>
      <c r="D199" s="14">
        <f t="shared" si="10"/>
        <v>20799.155480000001</v>
      </c>
      <c r="E199" s="36">
        <f t="shared" si="7"/>
        <v>216.84451999999999</v>
      </c>
      <c r="F199" s="69">
        <f t="shared" si="8"/>
        <v>99</v>
      </c>
      <c r="G199" s="91"/>
    </row>
    <row r="200" spans="1:7" ht="18" customHeight="1" outlineLevel="3" x14ac:dyDescent="0.25">
      <c r="A200" s="44" t="s">
        <v>4</v>
      </c>
      <c r="B200" s="26"/>
      <c r="C200" s="14">
        <f>C204+C208+C212</f>
        <v>16067.706829999999</v>
      </c>
      <c r="D200" s="14">
        <f>D204+D208+D212</f>
        <v>12584.32387</v>
      </c>
      <c r="E200" s="36">
        <f t="shared" si="7"/>
        <v>3483.3829599999999</v>
      </c>
      <c r="F200" s="69">
        <f t="shared" si="8"/>
        <v>78.3</v>
      </c>
      <c r="G200" s="92"/>
    </row>
    <row r="201" spans="1:7" ht="69.75" customHeight="1" outlineLevel="3" x14ac:dyDescent="0.25">
      <c r="A201" s="45" t="s">
        <v>121</v>
      </c>
      <c r="B201" s="25" t="s">
        <v>75</v>
      </c>
      <c r="C201" s="9">
        <f>C202+C203+C204</f>
        <v>21776.3037</v>
      </c>
      <c r="D201" s="12">
        <f>D202+D203+D204</f>
        <v>21552.752659999998</v>
      </c>
      <c r="E201" s="37">
        <f t="shared" si="7"/>
        <v>223.55104</v>
      </c>
      <c r="F201" s="70">
        <f t="shared" si="8"/>
        <v>99</v>
      </c>
      <c r="G201" s="76"/>
    </row>
    <row r="202" spans="1:7" ht="20.25" customHeight="1" outlineLevel="3" x14ac:dyDescent="0.25">
      <c r="A202" s="46" t="s">
        <v>8</v>
      </c>
      <c r="B202" s="25"/>
      <c r="C202" s="9">
        <v>0</v>
      </c>
      <c r="D202" s="12">
        <v>0</v>
      </c>
      <c r="E202" s="37">
        <f t="shared" ref="E202:E246" si="11">C202-D202</f>
        <v>0</v>
      </c>
      <c r="F202" s="70">
        <v>0</v>
      </c>
      <c r="G202" s="76"/>
    </row>
    <row r="203" spans="1:7" ht="20.25" customHeight="1" outlineLevel="3" x14ac:dyDescent="0.25">
      <c r="A203" s="46" t="s">
        <v>3</v>
      </c>
      <c r="B203" s="25"/>
      <c r="C203" s="62">
        <v>21016</v>
      </c>
      <c r="D203" s="12">
        <v>20799.155480000001</v>
      </c>
      <c r="E203" s="37">
        <f t="shared" si="11"/>
        <v>216.84451999999999</v>
      </c>
      <c r="F203" s="70">
        <f t="shared" ref="F203:F246" si="12">D203/C203*100</f>
        <v>99</v>
      </c>
      <c r="G203" s="76"/>
    </row>
    <row r="204" spans="1:7" ht="20.25" customHeight="1" outlineLevel="3" x14ac:dyDescent="0.25">
      <c r="A204" s="46" t="s">
        <v>4</v>
      </c>
      <c r="B204" s="25"/>
      <c r="C204" s="9">
        <v>760.30370000000005</v>
      </c>
      <c r="D204" s="12">
        <v>753.59717999999998</v>
      </c>
      <c r="E204" s="37">
        <f t="shared" si="11"/>
        <v>6.7065200000000003</v>
      </c>
      <c r="F204" s="70">
        <f t="shared" si="12"/>
        <v>99.1</v>
      </c>
      <c r="G204" s="76"/>
    </row>
    <row r="205" spans="1:7" ht="61.5" customHeight="1" outlineLevel="3" x14ac:dyDescent="0.25">
      <c r="A205" s="45" t="s">
        <v>122</v>
      </c>
      <c r="B205" s="25" t="s">
        <v>76</v>
      </c>
      <c r="C205" s="9">
        <f>C206+C207+C208</f>
        <v>6307.4031299999997</v>
      </c>
      <c r="D205" s="9">
        <f>D206+D207+D208</f>
        <v>6307.4031299999997</v>
      </c>
      <c r="E205" s="37">
        <f t="shared" si="11"/>
        <v>0</v>
      </c>
      <c r="F205" s="70">
        <f t="shared" si="12"/>
        <v>100</v>
      </c>
      <c r="G205" s="76"/>
    </row>
    <row r="206" spans="1:7" ht="17.25" customHeight="1" outlineLevel="3" x14ac:dyDescent="0.25">
      <c r="A206" s="46" t="s">
        <v>8</v>
      </c>
      <c r="B206" s="25"/>
      <c r="C206" s="9">
        <v>0</v>
      </c>
      <c r="D206" s="12">
        <v>0</v>
      </c>
      <c r="E206" s="37">
        <f t="shared" si="11"/>
        <v>0</v>
      </c>
      <c r="F206" s="70">
        <v>0</v>
      </c>
      <c r="G206" s="76"/>
    </row>
    <row r="207" spans="1:7" ht="15" customHeight="1" outlineLevel="3" x14ac:dyDescent="0.25">
      <c r="A207" s="46" t="s">
        <v>3</v>
      </c>
      <c r="B207" s="25"/>
      <c r="C207" s="9">
        <v>0</v>
      </c>
      <c r="D207" s="12">
        <v>0</v>
      </c>
      <c r="E207" s="37">
        <f t="shared" si="11"/>
        <v>0</v>
      </c>
      <c r="F207" s="70">
        <v>0</v>
      </c>
      <c r="G207" s="76"/>
    </row>
    <row r="208" spans="1:7" ht="14.25" customHeight="1" outlineLevel="3" x14ac:dyDescent="0.25">
      <c r="A208" s="46" t="s">
        <v>4</v>
      </c>
      <c r="B208" s="25"/>
      <c r="C208" s="9">
        <v>6307.4031299999997</v>
      </c>
      <c r="D208" s="12">
        <v>6307.4031299999997</v>
      </c>
      <c r="E208" s="37">
        <f t="shared" si="11"/>
        <v>0</v>
      </c>
      <c r="F208" s="70">
        <f t="shared" si="12"/>
        <v>100</v>
      </c>
      <c r="G208" s="76"/>
    </row>
    <row r="209" spans="1:7" ht="84.75" customHeight="1" outlineLevel="3" x14ac:dyDescent="0.25">
      <c r="A209" s="45" t="s">
        <v>123</v>
      </c>
      <c r="B209" s="25" t="s">
        <v>77</v>
      </c>
      <c r="C209" s="13">
        <f>C210+C211+C212</f>
        <v>9000</v>
      </c>
      <c r="D209" s="12">
        <f>D210+D211+D212</f>
        <v>5523.3235599999998</v>
      </c>
      <c r="E209" s="37">
        <f t="shared" si="11"/>
        <v>3476.6764400000002</v>
      </c>
      <c r="F209" s="70">
        <f t="shared" si="12"/>
        <v>61.4</v>
      </c>
      <c r="G209" s="76"/>
    </row>
    <row r="210" spans="1:7" ht="19.5" customHeight="1" outlineLevel="3" x14ac:dyDescent="0.25">
      <c r="A210" s="46" t="s">
        <v>8</v>
      </c>
      <c r="B210" s="25"/>
      <c r="C210" s="9">
        <v>0</v>
      </c>
      <c r="D210" s="12">
        <v>0</v>
      </c>
      <c r="E210" s="37">
        <f t="shared" si="11"/>
        <v>0</v>
      </c>
      <c r="F210" s="70">
        <v>0</v>
      </c>
      <c r="G210" s="76"/>
    </row>
    <row r="211" spans="1:7" ht="18" customHeight="1" outlineLevel="3" x14ac:dyDescent="0.25">
      <c r="A211" s="46" t="s">
        <v>3</v>
      </c>
      <c r="B211" s="25"/>
      <c r="C211" s="9">
        <v>0</v>
      </c>
      <c r="D211" s="12">
        <v>0</v>
      </c>
      <c r="E211" s="37">
        <f t="shared" si="11"/>
        <v>0</v>
      </c>
      <c r="F211" s="70">
        <v>0</v>
      </c>
      <c r="G211" s="76"/>
    </row>
    <row r="212" spans="1:7" ht="17.25" customHeight="1" outlineLevel="3" x14ac:dyDescent="0.25">
      <c r="A212" s="46" t="s">
        <v>4</v>
      </c>
      <c r="B212" s="25"/>
      <c r="C212" s="9">
        <v>9000</v>
      </c>
      <c r="D212" s="12">
        <v>5523.3235599999998</v>
      </c>
      <c r="E212" s="37">
        <f t="shared" si="11"/>
        <v>3476.6764400000002</v>
      </c>
      <c r="F212" s="70">
        <f t="shared" si="12"/>
        <v>61.4</v>
      </c>
      <c r="G212" s="76"/>
    </row>
    <row r="213" spans="1:7" ht="84.75" customHeight="1" outlineLevel="3" x14ac:dyDescent="0.2">
      <c r="A213" s="47" t="s">
        <v>124</v>
      </c>
      <c r="B213" s="26" t="s">
        <v>36</v>
      </c>
      <c r="C213" s="16">
        <f>C214+C215+C215+C216</f>
        <v>77.804000000000002</v>
      </c>
      <c r="D213" s="16">
        <f>D214+D215+D215+D216</f>
        <v>77.804000000000002</v>
      </c>
      <c r="E213" s="36">
        <f t="shared" si="11"/>
        <v>0</v>
      </c>
      <c r="F213" s="69">
        <f t="shared" si="12"/>
        <v>100</v>
      </c>
      <c r="G213" s="76"/>
    </row>
    <row r="214" spans="1:7" ht="33" customHeight="1" outlineLevel="3" x14ac:dyDescent="0.25">
      <c r="A214" s="44" t="s">
        <v>86</v>
      </c>
      <c r="B214" s="26"/>
      <c r="C214" s="5">
        <v>0</v>
      </c>
      <c r="D214" s="11">
        <v>0</v>
      </c>
      <c r="E214" s="36">
        <f t="shared" si="11"/>
        <v>0</v>
      </c>
      <c r="F214" s="69">
        <v>0</v>
      </c>
      <c r="G214" s="76"/>
    </row>
    <row r="215" spans="1:7" ht="21" customHeight="1" outlineLevel="3" x14ac:dyDescent="0.25">
      <c r="A215" s="44" t="s">
        <v>3</v>
      </c>
      <c r="B215" s="26"/>
      <c r="C215" s="5">
        <v>0</v>
      </c>
      <c r="D215" s="11">
        <v>0</v>
      </c>
      <c r="E215" s="36">
        <f t="shared" si="11"/>
        <v>0</v>
      </c>
      <c r="F215" s="69">
        <v>0</v>
      </c>
      <c r="G215" s="76"/>
    </row>
    <row r="216" spans="1:7" ht="21" customHeight="1" outlineLevel="3" x14ac:dyDescent="0.25">
      <c r="A216" s="44" t="s">
        <v>4</v>
      </c>
      <c r="B216" s="26"/>
      <c r="C216" s="5">
        <v>77.804000000000002</v>
      </c>
      <c r="D216" s="11">
        <v>77.804000000000002</v>
      </c>
      <c r="E216" s="36">
        <f t="shared" si="11"/>
        <v>0</v>
      </c>
      <c r="F216" s="69">
        <f t="shared" si="12"/>
        <v>100</v>
      </c>
      <c r="G216" s="76"/>
    </row>
    <row r="217" spans="1:7" ht="73.5" customHeight="1" outlineLevel="3" x14ac:dyDescent="0.2">
      <c r="A217" s="47" t="s">
        <v>125</v>
      </c>
      <c r="B217" s="26" t="s">
        <v>35</v>
      </c>
      <c r="C217" s="16">
        <f>C218+C219+C220</f>
        <v>133.84</v>
      </c>
      <c r="D217" s="16">
        <f>D218+D219+D220</f>
        <v>133.84</v>
      </c>
      <c r="E217" s="36">
        <f t="shared" si="11"/>
        <v>0</v>
      </c>
      <c r="F217" s="69">
        <f t="shared" si="12"/>
        <v>100</v>
      </c>
      <c r="G217" s="76"/>
    </row>
    <row r="218" spans="1:7" ht="30" customHeight="1" outlineLevel="3" x14ac:dyDescent="0.25">
      <c r="A218" s="44" t="s">
        <v>13</v>
      </c>
      <c r="B218" s="26"/>
      <c r="C218" s="5" t="s">
        <v>12</v>
      </c>
      <c r="D218" s="11">
        <v>0</v>
      </c>
      <c r="E218" s="36">
        <f t="shared" si="11"/>
        <v>0</v>
      </c>
      <c r="F218" s="69">
        <v>0</v>
      </c>
      <c r="G218" s="76"/>
    </row>
    <row r="219" spans="1:7" ht="18.75" customHeight="1" outlineLevel="3" x14ac:dyDescent="0.25">
      <c r="A219" s="44" t="s">
        <v>3</v>
      </c>
      <c r="B219" s="26"/>
      <c r="C219" s="5" t="s">
        <v>12</v>
      </c>
      <c r="D219" s="11">
        <v>0</v>
      </c>
      <c r="E219" s="36">
        <f t="shared" si="11"/>
        <v>0</v>
      </c>
      <c r="F219" s="69">
        <v>0</v>
      </c>
      <c r="G219" s="76"/>
    </row>
    <row r="220" spans="1:7" ht="18.75" customHeight="1" outlineLevel="3" x14ac:dyDescent="0.25">
      <c r="A220" s="44" t="s">
        <v>4</v>
      </c>
      <c r="B220" s="26"/>
      <c r="C220" s="14">
        <v>133.84</v>
      </c>
      <c r="D220" s="15">
        <v>133.84</v>
      </c>
      <c r="E220" s="36">
        <f t="shared" si="11"/>
        <v>0</v>
      </c>
      <c r="F220" s="69">
        <f t="shared" si="12"/>
        <v>100</v>
      </c>
      <c r="G220" s="76"/>
    </row>
    <row r="221" spans="1:7" ht="80.25" customHeight="1" outlineLevel="3" x14ac:dyDescent="0.25">
      <c r="A221" s="44" t="s">
        <v>126</v>
      </c>
      <c r="B221" s="26" t="s">
        <v>34</v>
      </c>
      <c r="C221" s="14">
        <f>C222+C223+C224</f>
        <v>0</v>
      </c>
      <c r="D221" s="14">
        <f>D222+D223+D224</f>
        <v>0</v>
      </c>
      <c r="E221" s="36">
        <f t="shared" si="11"/>
        <v>0</v>
      </c>
      <c r="F221" s="69">
        <v>0</v>
      </c>
      <c r="G221" s="76"/>
    </row>
    <row r="222" spans="1:7" ht="18.75" customHeight="1" outlineLevel="3" x14ac:dyDescent="0.25">
      <c r="A222" s="44" t="s">
        <v>86</v>
      </c>
      <c r="B222" s="26"/>
      <c r="C222" s="5">
        <v>0</v>
      </c>
      <c r="D222" s="11">
        <v>0</v>
      </c>
      <c r="E222" s="36">
        <f t="shared" si="11"/>
        <v>0</v>
      </c>
      <c r="F222" s="69">
        <v>0</v>
      </c>
      <c r="G222" s="76"/>
    </row>
    <row r="223" spans="1:7" ht="18.75" customHeight="1" outlineLevel="3" x14ac:dyDescent="0.25">
      <c r="A223" s="44" t="s">
        <v>3</v>
      </c>
      <c r="B223" s="26"/>
      <c r="C223" s="5">
        <v>0</v>
      </c>
      <c r="D223" s="11">
        <v>0</v>
      </c>
      <c r="E223" s="36">
        <f t="shared" si="11"/>
        <v>0</v>
      </c>
      <c r="F223" s="69">
        <v>0</v>
      </c>
      <c r="G223" s="76"/>
    </row>
    <row r="224" spans="1:7" ht="17.25" customHeight="1" outlineLevel="3" x14ac:dyDescent="0.25">
      <c r="A224" s="44" t="s">
        <v>4</v>
      </c>
      <c r="B224" s="26"/>
      <c r="C224" s="14">
        <v>0</v>
      </c>
      <c r="D224" s="15">
        <v>0</v>
      </c>
      <c r="E224" s="36">
        <f t="shared" si="11"/>
        <v>0</v>
      </c>
      <c r="F224" s="69">
        <v>0</v>
      </c>
      <c r="G224" s="76"/>
    </row>
    <row r="225" spans="1:7" ht="87.75" customHeight="1" x14ac:dyDescent="0.2">
      <c r="A225" s="50" t="s">
        <v>127</v>
      </c>
      <c r="B225" s="29" t="s">
        <v>33</v>
      </c>
      <c r="C225" s="16">
        <f>C226+C227+C228</f>
        <v>53471.71587</v>
      </c>
      <c r="D225" s="16">
        <f>D226+D227+D228</f>
        <v>49910.210279999999</v>
      </c>
      <c r="E225" s="36">
        <f t="shared" si="11"/>
        <v>3561.5055900000002</v>
      </c>
      <c r="F225" s="69">
        <f t="shared" si="12"/>
        <v>93.3</v>
      </c>
      <c r="G225" s="87" t="s">
        <v>139</v>
      </c>
    </row>
    <row r="226" spans="1:7" ht="31.5" customHeight="1" x14ac:dyDescent="0.25">
      <c r="A226" s="44" t="s">
        <v>15</v>
      </c>
      <c r="B226" s="30"/>
      <c r="C226" s="63">
        <v>34923.839800000002</v>
      </c>
      <c r="D226" s="15">
        <v>32351.75028</v>
      </c>
      <c r="E226" s="36">
        <f t="shared" si="11"/>
        <v>2572.08952</v>
      </c>
      <c r="F226" s="69">
        <f t="shared" si="12"/>
        <v>92.6</v>
      </c>
      <c r="G226" s="88"/>
    </row>
    <row r="227" spans="1:7" ht="33" customHeight="1" x14ac:dyDescent="0.25">
      <c r="A227" s="44" t="s">
        <v>3</v>
      </c>
      <c r="B227" s="30"/>
      <c r="C227" s="63">
        <v>12331.220880000001</v>
      </c>
      <c r="D227" s="15">
        <v>11423.044599999999</v>
      </c>
      <c r="E227" s="36">
        <f t="shared" si="11"/>
        <v>908.17628000000002</v>
      </c>
      <c r="F227" s="69">
        <f t="shared" si="12"/>
        <v>92.6</v>
      </c>
      <c r="G227" s="88"/>
    </row>
    <row r="228" spans="1:7" ht="26.25" customHeight="1" x14ac:dyDescent="0.25">
      <c r="A228" s="44" t="s">
        <v>4</v>
      </c>
      <c r="B228" s="30"/>
      <c r="C228" s="14">
        <v>6216.6551900000004</v>
      </c>
      <c r="D228" s="15">
        <v>6135.4153999999999</v>
      </c>
      <c r="E228" s="36">
        <f t="shared" si="11"/>
        <v>81.239789999999999</v>
      </c>
      <c r="F228" s="69">
        <f t="shared" si="12"/>
        <v>98.7</v>
      </c>
      <c r="G228" s="89"/>
    </row>
    <row r="229" spans="1:7" ht="84.75" customHeight="1" x14ac:dyDescent="0.2">
      <c r="A229" s="51" t="s">
        <v>94</v>
      </c>
      <c r="B229" s="30" t="s">
        <v>82</v>
      </c>
      <c r="C229" s="16">
        <f t="shared" ref="C229:D232" si="13">C233+C237</f>
        <v>81959.446580000003</v>
      </c>
      <c r="D229" s="16">
        <f t="shared" si="13"/>
        <v>81959.446580000003</v>
      </c>
      <c r="E229" s="36">
        <f t="shared" si="11"/>
        <v>0</v>
      </c>
      <c r="F229" s="69">
        <f t="shared" si="12"/>
        <v>100</v>
      </c>
      <c r="G229" s="79"/>
    </row>
    <row r="230" spans="1:7" ht="39.75" customHeight="1" x14ac:dyDescent="0.25">
      <c r="A230" s="44" t="s">
        <v>86</v>
      </c>
      <c r="B230" s="30"/>
      <c r="C230" s="63">
        <f t="shared" si="13"/>
        <v>37736.248820000001</v>
      </c>
      <c r="D230" s="14">
        <f t="shared" si="13"/>
        <v>37736.248820000001</v>
      </c>
      <c r="E230" s="36">
        <f t="shared" si="11"/>
        <v>0</v>
      </c>
      <c r="F230" s="69">
        <f t="shared" si="12"/>
        <v>100</v>
      </c>
      <c r="G230" s="76"/>
    </row>
    <row r="231" spans="1:7" ht="22.5" customHeight="1" x14ac:dyDescent="0.25">
      <c r="A231" s="44" t="s">
        <v>3</v>
      </c>
      <c r="B231" s="30"/>
      <c r="C231" s="63">
        <f>C235+C239</f>
        <v>35753.48184</v>
      </c>
      <c r="D231" s="14">
        <f t="shared" si="13"/>
        <v>35753.48184</v>
      </c>
      <c r="E231" s="36">
        <f t="shared" si="11"/>
        <v>0</v>
      </c>
      <c r="F231" s="69">
        <f t="shared" si="12"/>
        <v>100</v>
      </c>
      <c r="G231" s="76"/>
    </row>
    <row r="232" spans="1:7" ht="22.5" customHeight="1" x14ac:dyDescent="0.25">
      <c r="A232" s="44" t="s">
        <v>4</v>
      </c>
      <c r="B232" s="30"/>
      <c r="C232" s="14">
        <f t="shared" si="13"/>
        <v>8469.7159200000006</v>
      </c>
      <c r="D232" s="14">
        <f t="shared" si="13"/>
        <v>8469.7159200000006</v>
      </c>
      <c r="E232" s="36">
        <f t="shared" si="11"/>
        <v>0</v>
      </c>
      <c r="F232" s="69">
        <f t="shared" si="12"/>
        <v>100</v>
      </c>
      <c r="G232" s="76"/>
    </row>
    <row r="233" spans="1:7" ht="89.25" customHeight="1" x14ac:dyDescent="0.25">
      <c r="A233" s="59" t="s">
        <v>128</v>
      </c>
      <c r="B233" s="60" t="s">
        <v>130</v>
      </c>
      <c r="C233" s="9">
        <f>C234+C235+C236</f>
        <v>46539.493739999998</v>
      </c>
      <c r="D233" s="9">
        <f>D234+D235+D236</f>
        <v>46539.493739999998</v>
      </c>
      <c r="E233" s="37">
        <f t="shared" si="11"/>
        <v>0</v>
      </c>
      <c r="F233" s="70">
        <f t="shared" si="12"/>
        <v>100</v>
      </c>
      <c r="G233" s="76"/>
    </row>
    <row r="234" spans="1:7" ht="27" customHeight="1" x14ac:dyDescent="0.25">
      <c r="A234" s="46" t="s">
        <v>86</v>
      </c>
      <c r="B234" s="60"/>
      <c r="C234" s="62">
        <v>37736.248820000001</v>
      </c>
      <c r="D234" s="9">
        <v>37736.248820000001</v>
      </c>
      <c r="E234" s="37">
        <f t="shared" si="11"/>
        <v>0</v>
      </c>
      <c r="F234" s="70">
        <f t="shared" si="12"/>
        <v>100</v>
      </c>
      <c r="G234" s="76"/>
    </row>
    <row r="235" spans="1:7" ht="22.5" customHeight="1" x14ac:dyDescent="0.25">
      <c r="A235" s="46" t="s">
        <v>3</v>
      </c>
      <c r="B235" s="60"/>
      <c r="C235" s="62">
        <v>1396.1275900000001</v>
      </c>
      <c r="D235" s="9">
        <v>1396.1275900000001</v>
      </c>
      <c r="E235" s="37">
        <f t="shared" si="11"/>
        <v>0</v>
      </c>
      <c r="F235" s="70">
        <f t="shared" si="12"/>
        <v>100</v>
      </c>
      <c r="G235" s="76"/>
    </row>
    <row r="236" spans="1:7" ht="22.5" customHeight="1" x14ac:dyDescent="0.25">
      <c r="A236" s="46" t="s">
        <v>4</v>
      </c>
      <c r="B236" s="60"/>
      <c r="C236" s="9">
        <v>7407.11733</v>
      </c>
      <c r="D236" s="9">
        <v>7407.11733</v>
      </c>
      <c r="E236" s="37">
        <f>C236-D236</f>
        <v>0</v>
      </c>
      <c r="F236" s="70">
        <f t="shared" si="12"/>
        <v>100</v>
      </c>
      <c r="G236" s="76"/>
    </row>
    <row r="237" spans="1:7" ht="107.25" customHeight="1" x14ac:dyDescent="0.25">
      <c r="A237" s="59" t="s">
        <v>129</v>
      </c>
      <c r="B237" s="60" t="s">
        <v>131</v>
      </c>
      <c r="C237" s="9">
        <f>C238+C239+C240</f>
        <v>35419.952839999998</v>
      </c>
      <c r="D237" s="9">
        <f>D238+D239+D240</f>
        <v>35419.952839999998</v>
      </c>
      <c r="E237" s="37">
        <f t="shared" si="11"/>
        <v>0</v>
      </c>
      <c r="F237" s="70">
        <f t="shared" si="12"/>
        <v>100</v>
      </c>
      <c r="G237" s="76"/>
    </row>
    <row r="238" spans="1:7" ht="32.25" customHeight="1" x14ac:dyDescent="0.25">
      <c r="A238" s="46" t="s">
        <v>86</v>
      </c>
      <c r="B238" s="60"/>
      <c r="C238" s="9">
        <v>0</v>
      </c>
      <c r="D238" s="9">
        <v>0</v>
      </c>
      <c r="E238" s="37">
        <f t="shared" si="11"/>
        <v>0</v>
      </c>
      <c r="F238" s="70">
        <v>0</v>
      </c>
      <c r="G238" s="76"/>
    </row>
    <row r="239" spans="1:7" ht="22.5" customHeight="1" x14ac:dyDescent="0.25">
      <c r="A239" s="46" t="s">
        <v>3</v>
      </c>
      <c r="B239" s="60"/>
      <c r="C239" s="62">
        <v>34357.354249999997</v>
      </c>
      <c r="D239" s="9">
        <v>34357.354249999997</v>
      </c>
      <c r="E239" s="37">
        <f t="shared" si="11"/>
        <v>0</v>
      </c>
      <c r="F239" s="70">
        <f t="shared" si="12"/>
        <v>100</v>
      </c>
      <c r="G239" s="76"/>
    </row>
    <row r="240" spans="1:7" ht="22.5" customHeight="1" x14ac:dyDescent="0.25">
      <c r="A240" s="46" t="s">
        <v>4</v>
      </c>
      <c r="B240" s="60"/>
      <c r="C240" s="9">
        <v>1062.5985900000001</v>
      </c>
      <c r="D240" s="9">
        <v>1062.5985900000001</v>
      </c>
      <c r="E240" s="37">
        <f t="shared" si="11"/>
        <v>0</v>
      </c>
      <c r="F240" s="70">
        <f t="shared" si="12"/>
        <v>100</v>
      </c>
      <c r="G240" s="76"/>
    </row>
    <row r="241" spans="1:7" ht="126.75" customHeight="1" x14ac:dyDescent="0.25">
      <c r="A241" s="59" t="s">
        <v>144</v>
      </c>
      <c r="B241" s="60"/>
      <c r="C241" s="9">
        <v>174061.89426999999</v>
      </c>
      <c r="D241" s="9">
        <v>169783.06972999999</v>
      </c>
      <c r="E241" s="37">
        <f t="shared" si="11"/>
        <v>4278.8245399999996</v>
      </c>
      <c r="F241" s="81">
        <f t="shared" si="12"/>
        <v>97.5</v>
      </c>
      <c r="G241" s="76"/>
    </row>
    <row r="242" spans="1:7" s="3" customFormat="1" ht="33" customHeight="1" x14ac:dyDescent="0.3">
      <c r="A242" s="52" t="s">
        <v>5</v>
      </c>
      <c r="B242" s="31"/>
      <c r="C242" s="57">
        <f>C9+C25+C45+C49+C77+C89+C121+C141+C149+C169+C173+C177+C197+C213+C217+C225+C221+C229</f>
        <v>1824752.48025</v>
      </c>
      <c r="D242" s="57">
        <f>D9+D25+D45+D49+D77+D89+D121+D141+D149+D169+D173+D177+D197+D213+D217+D225+D221+D229</f>
        <v>1788492.5280800001</v>
      </c>
      <c r="E242" s="58">
        <f t="shared" si="11"/>
        <v>36259.952169999997</v>
      </c>
      <c r="F242" s="71">
        <f t="shared" si="12"/>
        <v>98</v>
      </c>
      <c r="G242" s="77"/>
    </row>
    <row r="243" spans="1:7" s="3" customFormat="1" ht="33" customHeight="1" x14ac:dyDescent="0.25">
      <c r="A243" s="44" t="s">
        <v>7</v>
      </c>
      <c r="B243" s="32"/>
      <c r="C243" s="17">
        <f>C90+C226</f>
        <v>34923.839800000002</v>
      </c>
      <c r="D243" s="17">
        <f>D90+D226</f>
        <v>32351.75028</v>
      </c>
      <c r="E243" s="38">
        <f t="shared" si="11"/>
        <v>2572.08952</v>
      </c>
      <c r="F243" s="72">
        <v>0</v>
      </c>
      <c r="G243" s="77" t="s">
        <v>98</v>
      </c>
    </row>
    <row r="244" spans="1:7" s="3" customFormat="1" ht="18.75" customHeight="1" x14ac:dyDescent="0.25">
      <c r="A244" s="44" t="s">
        <v>78</v>
      </c>
      <c r="B244" s="32"/>
      <c r="C244" s="17">
        <f>C10+C26+C46+C50+C78+C91+C122+C142+C150+C174+C178+C198+C214+C218+C222+C170+C230</f>
        <v>233229.97258999999</v>
      </c>
      <c r="D244" s="17">
        <f>D10+D26+D46+D50+D78+D91+D122+D142+D150+D174+D178+D198+D214+D218+D222+D170+D230</f>
        <v>231307.75018999999</v>
      </c>
      <c r="E244" s="36">
        <f t="shared" si="11"/>
        <v>1922.2224000000001</v>
      </c>
      <c r="F244" s="69">
        <f t="shared" si="12"/>
        <v>99.2</v>
      </c>
      <c r="G244" s="77"/>
    </row>
    <row r="245" spans="1:7" s="3" customFormat="1" ht="18" customHeight="1" x14ac:dyDescent="0.25">
      <c r="A245" s="44" t="s">
        <v>3</v>
      </c>
      <c r="B245" s="32"/>
      <c r="C245" s="17">
        <f>C11+C27+C47+C51+C79+C92+C123+C143+C151+C171+C175+C179+C199+C215+C219+C227+C223+C231</f>
        <v>846749.95666999999</v>
      </c>
      <c r="D245" s="17">
        <f>D11+D27+D47+D51+D79+D92+D123+D143+D151+D171+D175+D179+D199+D215+D219+D227+D223+D231</f>
        <v>832148.82452000002</v>
      </c>
      <c r="E245" s="36">
        <f t="shared" si="11"/>
        <v>14601.132149999999</v>
      </c>
      <c r="F245" s="69">
        <f t="shared" si="12"/>
        <v>98.3</v>
      </c>
      <c r="G245" s="77"/>
    </row>
    <row r="246" spans="1:7" s="3" customFormat="1" ht="19.5" customHeight="1" thickBot="1" x14ac:dyDescent="0.3">
      <c r="A246" s="53" t="s">
        <v>4</v>
      </c>
      <c r="B246" s="54"/>
      <c r="C246" s="55">
        <f>C12+C28+C48+C52+C80+C93+C124+C144+C152+C172+C176+C180+C200+C216+C220+C228+C224+C232</f>
        <v>709848.71118999994</v>
      </c>
      <c r="D246" s="55">
        <f>D12+D28+D48+D52+D80+D93+D124+D144+D152+D172+D176+D180+D200+D216+D220+D228+D224+D232</f>
        <v>692684.20308999997</v>
      </c>
      <c r="E246" s="56">
        <f t="shared" si="11"/>
        <v>17164.508099999999</v>
      </c>
      <c r="F246" s="73">
        <f t="shared" si="12"/>
        <v>97.6</v>
      </c>
      <c r="G246" s="78"/>
    </row>
    <row r="247" spans="1:7" x14ac:dyDescent="0.2">
      <c r="C247" s="34">
        <f>C243+C244+C245+C246</f>
        <v>1824752.48025</v>
      </c>
      <c r="D247" s="23">
        <f>D243+D244+D245+D246</f>
        <v>1788492.5280800001</v>
      </c>
      <c r="E247" s="8"/>
    </row>
    <row r="248" spans="1:7" x14ac:dyDescent="0.2">
      <c r="B248" s="7"/>
      <c r="C248" s="20"/>
      <c r="D248" s="20"/>
      <c r="E248" s="8"/>
    </row>
    <row r="249" spans="1:7" x14ac:dyDescent="0.2">
      <c r="C249" s="33">
        <f>C243+C244+C245</f>
        <v>1114903.7690600001</v>
      </c>
      <c r="D249" s="6">
        <f>D244+D245+D243</f>
        <v>1095808.3249900001</v>
      </c>
      <c r="E249" s="8"/>
    </row>
    <row r="250" spans="1:7" x14ac:dyDescent="0.2">
      <c r="C250" s="20"/>
      <c r="D250" s="6"/>
      <c r="E250" s="8"/>
    </row>
    <row r="251" spans="1:7" x14ac:dyDescent="0.2">
      <c r="C251" s="20"/>
      <c r="E251" s="8"/>
    </row>
    <row r="252" spans="1:7" x14ac:dyDescent="0.2">
      <c r="C252" s="20"/>
      <c r="E252" s="8"/>
    </row>
    <row r="253" spans="1:7" x14ac:dyDescent="0.2">
      <c r="E253" s="8"/>
    </row>
    <row r="254" spans="1:7" x14ac:dyDescent="0.2">
      <c r="C254" s="20"/>
      <c r="E254" s="8"/>
    </row>
    <row r="255" spans="1:7" x14ac:dyDescent="0.2">
      <c r="E255" s="8"/>
    </row>
    <row r="256" spans="1:7" x14ac:dyDescent="0.2">
      <c r="E256" s="8"/>
    </row>
    <row r="257" spans="3:5" x14ac:dyDescent="0.2">
      <c r="E257" s="8"/>
    </row>
    <row r="258" spans="3:5" x14ac:dyDescent="0.2">
      <c r="E258" s="8"/>
    </row>
    <row r="259" spans="3:5" x14ac:dyDescent="0.2">
      <c r="E259" s="8"/>
    </row>
    <row r="260" spans="3:5" x14ac:dyDescent="0.2">
      <c r="E260" s="8"/>
    </row>
    <row r="261" spans="3:5" x14ac:dyDescent="0.2">
      <c r="E261" s="8"/>
    </row>
    <row r="262" spans="3:5" x14ac:dyDescent="0.2">
      <c r="C262" s="2" t="s">
        <v>83</v>
      </c>
      <c r="E262" s="8"/>
    </row>
    <row r="263" spans="3:5" x14ac:dyDescent="0.2">
      <c r="E263" s="8"/>
    </row>
    <row r="264" spans="3:5" x14ac:dyDescent="0.2">
      <c r="E264" s="8"/>
    </row>
    <row r="265" spans="3:5" x14ac:dyDescent="0.2">
      <c r="E265" s="8"/>
    </row>
    <row r="266" spans="3:5" x14ac:dyDescent="0.2">
      <c r="E266" s="8"/>
    </row>
    <row r="267" spans="3:5" x14ac:dyDescent="0.2">
      <c r="E267" s="8"/>
    </row>
    <row r="268" spans="3:5" x14ac:dyDescent="0.2">
      <c r="E268" s="8"/>
    </row>
    <row r="269" spans="3:5" x14ac:dyDescent="0.2">
      <c r="E269" s="8"/>
    </row>
    <row r="270" spans="3:5" x14ac:dyDescent="0.2">
      <c r="E270" s="8"/>
    </row>
    <row r="271" spans="3:5" x14ac:dyDescent="0.2">
      <c r="E271" s="8"/>
    </row>
    <row r="272" spans="3:5" x14ac:dyDescent="0.2">
      <c r="E272" s="8"/>
    </row>
    <row r="273" spans="5:5" x14ac:dyDescent="0.2">
      <c r="E273" s="8"/>
    </row>
    <row r="274" spans="5:5" x14ac:dyDescent="0.2">
      <c r="E274" s="8"/>
    </row>
    <row r="275" spans="5:5" x14ac:dyDescent="0.2">
      <c r="E275" s="8"/>
    </row>
    <row r="276" spans="5:5" x14ac:dyDescent="0.2">
      <c r="E276" s="8"/>
    </row>
    <row r="277" spans="5:5" x14ac:dyDescent="0.2">
      <c r="E277" s="8"/>
    </row>
    <row r="278" spans="5:5" x14ac:dyDescent="0.2">
      <c r="E278" s="8"/>
    </row>
    <row r="279" spans="5:5" x14ac:dyDescent="0.2">
      <c r="E279" s="8"/>
    </row>
    <row r="280" spans="5:5" x14ac:dyDescent="0.2">
      <c r="E280" s="8"/>
    </row>
    <row r="281" spans="5:5" x14ac:dyDescent="0.2">
      <c r="E281" s="8"/>
    </row>
  </sheetData>
  <mergeCells count="12">
    <mergeCell ref="G225:G228"/>
    <mergeCell ref="G197:G200"/>
    <mergeCell ref="G169:G172"/>
    <mergeCell ref="G89:G93"/>
    <mergeCell ref="G33:G36"/>
    <mergeCell ref="G104:G108"/>
    <mergeCell ref="A6:G6"/>
    <mergeCell ref="C1:D1"/>
    <mergeCell ref="C2:D2"/>
    <mergeCell ref="C3:D3"/>
    <mergeCell ref="C4:D4"/>
    <mergeCell ref="A5:G5"/>
  </mergeCells>
  <pageMargins left="0.78740157480314965" right="0" top="0.59055118110236227" bottom="0.39370078740157483" header="0" footer="0"/>
  <pageSetup paperSize="9" scale="85" firstPageNumber="4294967295" fitToHeight="0" orientation="portrait" cellComments="asDisplayed" r:id="rId1"/>
  <headerFooter differentFirst="1" alignWithMargins="0">
    <oddHeader>&amp;R&amp;P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 (5)</vt:lpstr>
      <vt:lpstr>'Документ (5)'!Заголовки_для_печати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Зверева Ирина Викторовна</dc:creator>
  <cp:lastModifiedBy>Polina</cp:lastModifiedBy>
  <cp:lastPrinted>2021-01-20T01:15:05Z</cp:lastPrinted>
  <dcterms:created xsi:type="dcterms:W3CDTF">2014-10-06T23:30:42Z</dcterms:created>
  <dcterms:modified xsi:type="dcterms:W3CDTF">2021-04-12T05:25:33Z</dcterms:modified>
</cp:coreProperties>
</file>