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0" windowWidth="1980" windowHeight="1170"/>
  </bookViews>
  <sheets>
    <sheet name="Документ (5)" sheetId="7" r:id="rId1"/>
  </sheets>
  <definedNames>
    <definedName name="_xlnm._FilterDatabase" localSheetId="0" hidden="1">'Документ (5)'!$A$8:$D$237</definedName>
    <definedName name="_xlnm.Print_Titles" localSheetId="0">'Документ (5)'!$8:$8</definedName>
    <definedName name="_xlnm.Sheet_Title" localSheetId="0">"Документ"</definedName>
  </definedNames>
  <calcPr calcId="145621" fullPrecision="0"/>
</workbook>
</file>

<file path=xl/calcChain.xml><?xml version="1.0" encoding="utf-8"?>
<calcChain xmlns="http://schemas.openxmlformats.org/spreadsheetml/2006/main">
  <c r="F232" i="7" l="1"/>
  <c r="E232" i="7"/>
  <c r="F231" i="7"/>
  <c r="E231" i="7"/>
  <c r="F230" i="7"/>
  <c r="E230" i="7"/>
  <c r="E229" i="7"/>
  <c r="D229" i="7"/>
  <c r="F229" i="7" s="1"/>
  <c r="C229" i="7"/>
  <c r="F228" i="7"/>
  <c r="E228" i="7"/>
  <c r="F227" i="7"/>
  <c r="E227" i="7"/>
  <c r="F226" i="7"/>
  <c r="E226" i="7"/>
  <c r="F225" i="7"/>
  <c r="D225" i="7"/>
  <c r="C225" i="7"/>
  <c r="E225" i="7" s="1"/>
  <c r="F224" i="7"/>
  <c r="E224" i="7"/>
  <c r="E223" i="7"/>
  <c r="E222" i="7"/>
  <c r="F221" i="7"/>
  <c r="D221" i="7"/>
  <c r="C221" i="7"/>
  <c r="E221" i="7" s="1"/>
  <c r="F220" i="7"/>
  <c r="E220" i="7"/>
  <c r="E219" i="7"/>
  <c r="E218" i="7"/>
  <c r="F217" i="7"/>
  <c r="D217" i="7"/>
  <c r="C217" i="7"/>
  <c r="E217" i="7" s="1"/>
  <c r="F216" i="7"/>
  <c r="E216" i="7"/>
  <c r="E215" i="7"/>
  <c r="E214" i="7"/>
  <c r="F213" i="7"/>
  <c r="D213" i="7"/>
  <c r="C213" i="7"/>
  <c r="F212" i="7"/>
  <c r="E212" i="7"/>
  <c r="E211" i="7"/>
  <c r="E210" i="7"/>
  <c r="F209" i="7"/>
  <c r="D209" i="7"/>
  <c r="C209" i="7"/>
  <c r="E209" i="7" s="1"/>
  <c r="F208" i="7"/>
  <c r="E208" i="7"/>
  <c r="E207" i="7"/>
  <c r="E206" i="7"/>
  <c r="F205" i="7"/>
  <c r="D205" i="7"/>
  <c r="C205" i="7"/>
  <c r="E205" i="7" s="1"/>
  <c r="F204" i="7"/>
  <c r="E204" i="7"/>
  <c r="F203" i="7"/>
  <c r="E203" i="7"/>
  <c r="E202" i="7"/>
  <c r="D201" i="7"/>
  <c r="F201" i="7" s="1"/>
  <c r="C201" i="7"/>
  <c r="E201" i="7" s="1"/>
  <c r="D200" i="7"/>
  <c r="F200" i="7" s="1"/>
  <c r="C200" i="7"/>
  <c r="E200" i="7" s="1"/>
  <c r="D199" i="7"/>
  <c r="F199" i="7" s="1"/>
  <c r="C199" i="7"/>
  <c r="E199" i="7" s="1"/>
  <c r="D198" i="7"/>
  <c r="C198" i="7"/>
  <c r="E198" i="7" s="1"/>
  <c r="D197" i="7"/>
  <c r="F196" i="7"/>
  <c r="E196" i="7"/>
  <c r="F195" i="7"/>
  <c r="E195" i="7"/>
  <c r="F194" i="7"/>
  <c r="E194" i="7"/>
  <c r="D193" i="7"/>
  <c r="F193" i="7" s="1"/>
  <c r="C193" i="7"/>
  <c r="F192" i="7"/>
  <c r="E192" i="7"/>
  <c r="E191" i="7"/>
  <c r="E190" i="7"/>
  <c r="D189" i="7"/>
  <c r="F189" i="7" s="1"/>
  <c r="C189" i="7"/>
  <c r="F188" i="7"/>
  <c r="E188" i="7"/>
  <c r="F187" i="7"/>
  <c r="E187" i="7"/>
  <c r="E186" i="7"/>
  <c r="E185" i="7"/>
  <c r="D185" i="7"/>
  <c r="C185" i="7"/>
  <c r="F185" i="7" s="1"/>
  <c r="F184" i="7"/>
  <c r="E184" i="7"/>
  <c r="F183" i="7"/>
  <c r="E183" i="7"/>
  <c r="E182" i="7"/>
  <c r="F181" i="7"/>
  <c r="D181" i="7"/>
  <c r="C181" i="7"/>
  <c r="E181" i="7" s="1"/>
  <c r="F180" i="7"/>
  <c r="D180" i="7"/>
  <c r="C180" i="7"/>
  <c r="E180" i="7" s="1"/>
  <c r="F179" i="7"/>
  <c r="D179" i="7"/>
  <c r="D177" i="7" s="1"/>
  <c r="C179" i="7"/>
  <c r="E179" i="7" s="1"/>
  <c r="E178" i="7"/>
  <c r="D178" i="7"/>
  <c r="C178" i="7"/>
  <c r="C177" i="7"/>
  <c r="F176" i="7"/>
  <c r="E176" i="7"/>
  <c r="E175" i="7"/>
  <c r="E174" i="7"/>
  <c r="E173" i="7"/>
  <c r="D173" i="7"/>
  <c r="C173" i="7"/>
  <c r="F173" i="7" s="1"/>
  <c r="F172" i="7"/>
  <c r="E172" i="7"/>
  <c r="E171" i="7"/>
  <c r="E170" i="7"/>
  <c r="E169" i="7"/>
  <c r="D169" i="7"/>
  <c r="C169" i="7"/>
  <c r="F169" i="7" s="1"/>
  <c r="F168" i="7"/>
  <c r="E168" i="7"/>
  <c r="E167" i="7"/>
  <c r="E166" i="7"/>
  <c r="E165" i="7"/>
  <c r="D165" i="7"/>
  <c r="C165" i="7"/>
  <c r="F165" i="7" s="1"/>
  <c r="F164" i="7"/>
  <c r="E164" i="7"/>
  <c r="E163" i="7"/>
  <c r="E162" i="7"/>
  <c r="E161" i="7"/>
  <c r="D161" i="7"/>
  <c r="C161" i="7"/>
  <c r="F161" i="7" s="1"/>
  <c r="F160" i="7"/>
  <c r="E160" i="7"/>
  <c r="F159" i="7"/>
  <c r="E159" i="7"/>
  <c r="E158" i="7"/>
  <c r="F157" i="7"/>
  <c r="D157" i="7"/>
  <c r="C157" i="7"/>
  <c r="E157" i="7" s="1"/>
  <c r="F156" i="7"/>
  <c r="E156" i="7"/>
  <c r="F155" i="7"/>
  <c r="E155" i="7"/>
  <c r="E154" i="7"/>
  <c r="D153" i="7"/>
  <c r="F153" i="7" s="1"/>
  <c r="C153" i="7"/>
  <c r="E153" i="7" s="1"/>
  <c r="D152" i="7"/>
  <c r="F152" i="7" s="1"/>
  <c r="C152" i="7"/>
  <c r="E152" i="7" s="1"/>
  <c r="D151" i="7"/>
  <c r="F151" i="7" s="1"/>
  <c r="C151" i="7"/>
  <c r="E151" i="7" s="1"/>
  <c r="D150" i="7"/>
  <c r="C150" i="7"/>
  <c r="E150" i="7" s="1"/>
  <c r="D149" i="7"/>
  <c r="F148" i="7"/>
  <c r="E148" i="7"/>
  <c r="F147" i="7"/>
  <c r="E147" i="7"/>
  <c r="F146" i="7"/>
  <c r="E146" i="7"/>
  <c r="D145" i="7"/>
  <c r="F145" i="7" s="1"/>
  <c r="C145" i="7"/>
  <c r="D144" i="7"/>
  <c r="F144" i="7" s="1"/>
  <c r="F143" i="7"/>
  <c r="E143" i="7"/>
  <c r="C142" i="7"/>
  <c r="E142" i="7" s="1"/>
  <c r="D141" i="7"/>
  <c r="F141" i="7" s="1"/>
  <c r="C141" i="7"/>
  <c r="E141" i="7" s="1"/>
  <c r="F140" i="7"/>
  <c r="E140" i="7"/>
  <c r="E139" i="7"/>
  <c r="E138" i="7"/>
  <c r="D137" i="7"/>
  <c r="F137" i="7" s="1"/>
  <c r="C137" i="7"/>
  <c r="E137" i="7" s="1"/>
  <c r="F136" i="7"/>
  <c r="E136" i="7"/>
  <c r="E135" i="7"/>
  <c r="E134" i="7"/>
  <c r="D133" i="7"/>
  <c r="F133" i="7" s="1"/>
  <c r="C133" i="7"/>
  <c r="E133" i="7" s="1"/>
  <c r="F132" i="7"/>
  <c r="E132" i="7"/>
  <c r="E131" i="7"/>
  <c r="E130" i="7"/>
  <c r="D129" i="7"/>
  <c r="F129" i="7" s="1"/>
  <c r="C129" i="7"/>
  <c r="E129" i="7" s="1"/>
  <c r="F128" i="7"/>
  <c r="E128" i="7"/>
  <c r="E127" i="7"/>
  <c r="E126" i="7"/>
  <c r="D125" i="7"/>
  <c r="F125" i="7" s="1"/>
  <c r="C125" i="7"/>
  <c r="E125" i="7" s="1"/>
  <c r="D124" i="7"/>
  <c r="F124" i="7" s="1"/>
  <c r="C124" i="7"/>
  <c r="E124" i="7" s="1"/>
  <c r="D123" i="7"/>
  <c r="C123" i="7"/>
  <c r="E123" i="7" s="1"/>
  <c r="E122" i="7"/>
  <c r="D122" i="7"/>
  <c r="C122" i="7"/>
  <c r="F120" i="7"/>
  <c r="E120" i="7"/>
  <c r="F119" i="7"/>
  <c r="E119" i="7"/>
  <c r="E118" i="7"/>
  <c r="F117" i="7"/>
  <c r="D117" i="7"/>
  <c r="C117" i="7"/>
  <c r="E117" i="7" s="1"/>
  <c r="E116" i="7"/>
  <c r="F115" i="7"/>
  <c r="E115" i="7"/>
  <c r="F114" i="7"/>
  <c r="E114" i="7"/>
  <c r="D113" i="7"/>
  <c r="F113" i="7" s="1"/>
  <c r="C113" i="7"/>
  <c r="E113" i="7" s="1"/>
  <c r="F112" i="7"/>
  <c r="E112" i="7"/>
  <c r="F111" i="7"/>
  <c r="E111" i="7"/>
  <c r="E110" i="7"/>
  <c r="D109" i="7"/>
  <c r="E109" i="7" s="1"/>
  <c r="C109" i="7"/>
  <c r="F108" i="7"/>
  <c r="E108" i="7"/>
  <c r="F107" i="7"/>
  <c r="E107" i="7"/>
  <c r="F106" i="7"/>
  <c r="E106" i="7"/>
  <c r="F105" i="7"/>
  <c r="E105" i="7"/>
  <c r="D104" i="7"/>
  <c r="F104" i="7" s="1"/>
  <c r="C104" i="7"/>
  <c r="F103" i="7"/>
  <c r="E103" i="7"/>
  <c r="E102" i="7"/>
  <c r="E101" i="7"/>
  <c r="E100" i="7"/>
  <c r="F99" i="7"/>
  <c r="E99" i="7"/>
  <c r="D99" i="7"/>
  <c r="C99" i="7"/>
  <c r="F98" i="7"/>
  <c r="E98" i="7"/>
  <c r="E97" i="7"/>
  <c r="E96" i="7"/>
  <c r="E95" i="7"/>
  <c r="F94" i="7"/>
  <c r="D94" i="7"/>
  <c r="C94" i="7"/>
  <c r="E94" i="7" s="1"/>
  <c r="F93" i="7"/>
  <c r="D93" i="7"/>
  <c r="C93" i="7"/>
  <c r="E93" i="7" s="1"/>
  <c r="F92" i="7"/>
  <c r="D92" i="7"/>
  <c r="C92" i="7"/>
  <c r="E92" i="7" s="1"/>
  <c r="F91" i="7"/>
  <c r="D91" i="7"/>
  <c r="C91" i="7"/>
  <c r="E91" i="7" s="1"/>
  <c r="E90" i="7"/>
  <c r="D90" i="7"/>
  <c r="D234" i="7" s="1"/>
  <c r="C90" i="7"/>
  <c r="C234" i="7" s="1"/>
  <c r="D89" i="7"/>
  <c r="F88" i="7"/>
  <c r="E88" i="7"/>
  <c r="F87" i="7"/>
  <c r="E87" i="7"/>
  <c r="F86" i="7"/>
  <c r="E86" i="7"/>
  <c r="D85" i="7"/>
  <c r="F85" i="7" s="1"/>
  <c r="C85" i="7"/>
  <c r="E85" i="7" s="1"/>
  <c r="F84" i="7"/>
  <c r="E84" i="7"/>
  <c r="F83" i="7"/>
  <c r="E83" i="7"/>
  <c r="E82" i="7"/>
  <c r="D81" i="7"/>
  <c r="E81" i="7" s="1"/>
  <c r="C81" i="7"/>
  <c r="D80" i="7"/>
  <c r="F80" i="7" s="1"/>
  <c r="C80" i="7"/>
  <c r="D79" i="7"/>
  <c r="E79" i="7" s="1"/>
  <c r="C79" i="7"/>
  <c r="D78" i="7"/>
  <c r="D77" i="7" s="1"/>
  <c r="C78" i="7"/>
  <c r="C77" i="7"/>
  <c r="F76" i="7"/>
  <c r="E76" i="7"/>
  <c r="F75" i="7"/>
  <c r="E75" i="7"/>
  <c r="F74" i="7"/>
  <c r="E74" i="7"/>
  <c r="F73" i="7"/>
  <c r="D73" i="7"/>
  <c r="C73" i="7"/>
  <c r="E73" i="7" s="1"/>
  <c r="F72" i="7"/>
  <c r="E72" i="7"/>
  <c r="E71" i="7"/>
  <c r="E70" i="7"/>
  <c r="F69" i="7"/>
  <c r="D69" i="7"/>
  <c r="C69" i="7"/>
  <c r="E69" i="7" s="1"/>
  <c r="F68" i="7"/>
  <c r="E68" i="7"/>
  <c r="E67" i="7"/>
  <c r="E66" i="7"/>
  <c r="D65" i="7"/>
  <c r="F65" i="7" s="1"/>
  <c r="C65" i="7"/>
  <c r="E65" i="7" s="1"/>
  <c r="F64" i="7"/>
  <c r="E64" i="7"/>
  <c r="E63" i="7"/>
  <c r="E62" i="7"/>
  <c r="D61" i="7"/>
  <c r="F61" i="7" s="1"/>
  <c r="C61" i="7"/>
  <c r="E61" i="7" s="1"/>
  <c r="F60" i="7"/>
  <c r="E60" i="7"/>
  <c r="E59" i="7"/>
  <c r="E58" i="7"/>
  <c r="F57" i="7"/>
  <c r="D57" i="7"/>
  <c r="C57" i="7"/>
  <c r="E57" i="7" s="1"/>
  <c r="F56" i="7"/>
  <c r="E56" i="7"/>
  <c r="E55" i="7"/>
  <c r="E54" i="7"/>
  <c r="F53" i="7"/>
  <c r="D53" i="7"/>
  <c r="C53" i="7"/>
  <c r="D52" i="7"/>
  <c r="F52" i="7" s="1"/>
  <c r="C52" i="7"/>
  <c r="E51" i="7"/>
  <c r="D51" i="7"/>
  <c r="C51" i="7"/>
  <c r="D50" i="7"/>
  <c r="E50" i="7" s="1"/>
  <c r="C50" i="7"/>
  <c r="F48" i="7"/>
  <c r="E48" i="7"/>
  <c r="E47" i="7"/>
  <c r="E46" i="7"/>
  <c r="D45" i="7"/>
  <c r="F45" i="7" s="1"/>
  <c r="C45" i="7"/>
  <c r="F44" i="7"/>
  <c r="E44" i="7"/>
  <c r="F43" i="7"/>
  <c r="E43" i="7"/>
  <c r="E42" i="7"/>
  <c r="F41" i="7"/>
  <c r="E41" i="7"/>
  <c r="D41" i="7"/>
  <c r="C41" i="7"/>
  <c r="F40" i="7"/>
  <c r="E40" i="7"/>
  <c r="F39" i="7"/>
  <c r="E39" i="7"/>
  <c r="E38" i="7"/>
  <c r="F37" i="7"/>
  <c r="D37" i="7"/>
  <c r="C37" i="7"/>
  <c r="E37" i="7" s="1"/>
  <c r="F36" i="7"/>
  <c r="E36" i="7"/>
  <c r="F35" i="7"/>
  <c r="E35" i="7"/>
  <c r="E34" i="7"/>
  <c r="D33" i="7"/>
  <c r="F33" i="7" s="1"/>
  <c r="C33" i="7"/>
  <c r="E33" i="7" s="1"/>
  <c r="F32" i="7"/>
  <c r="E32" i="7"/>
  <c r="F31" i="7"/>
  <c r="E31" i="7"/>
  <c r="F30" i="7"/>
  <c r="E30" i="7"/>
  <c r="F29" i="7"/>
  <c r="E29" i="7"/>
  <c r="D29" i="7"/>
  <c r="C29" i="7"/>
  <c r="F28" i="7"/>
  <c r="E28" i="7"/>
  <c r="D28" i="7"/>
  <c r="C28" i="7"/>
  <c r="F27" i="7"/>
  <c r="E27" i="7"/>
  <c r="D27" i="7"/>
  <c r="C27" i="7"/>
  <c r="F26" i="7"/>
  <c r="E26" i="7"/>
  <c r="D26" i="7"/>
  <c r="C26" i="7"/>
  <c r="F25" i="7"/>
  <c r="E25" i="7"/>
  <c r="D25" i="7"/>
  <c r="C25" i="7"/>
  <c r="F24" i="7"/>
  <c r="E24" i="7"/>
  <c r="E23" i="7"/>
  <c r="E22" i="7"/>
  <c r="F21" i="7"/>
  <c r="E21" i="7"/>
  <c r="D21" i="7"/>
  <c r="C21" i="7"/>
  <c r="F20" i="7"/>
  <c r="E20" i="7"/>
  <c r="E19" i="7"/>
  <c r="E18" i="7"/>
  <c r="F17" i="7"/>
  <c r="E17" i="7"/>
  <c r="D17" i="7"/>
  <c r="C17" i="7"/>
  <c r="F16" i="7"/>
  <c r="E16" i="7"/>
  <c r="E15" i="7"/>
  <c r="E14" i="7"/>
  <c r="F13" i="7"/>
  <c r="E13" i="7"/>
  <c r="D13" i="7"/>
  <c r="C13" i="7"/>
  <c r="F12" i="7"/>
  <c r="E12" i="7"/>
  <c r="D12" i="7"/>
  <c r="C12" i="7"/>
  <c r="C237" i="7" s="1"/>
  <c r="D11" i="7"/>
  <c r="E11" i="7" s="1"/>
  <c r="C11" i="7"/>
  <c r="C236" i="7" s="1"/>
  <c r="D10" i="7"/>
  <c r="D235" i="7" s="1"/>
  <c r="C10" i="7"/>
  <c r="C9" i="7" s="1"/>
  <c r="E213" i="7" l="1"/>
  <c r="E53" i="7"/>
  <c r="D237" i="7"/>
  <c r="E237" i="7" s="1"/>
  <c r="E52" i="7"/>
  <c r="E234" i="7"/>
  <c r="F177" i="7"/>
  <c r="E177" i="7"/>
  <c r="E77" i="7"/>
  <c r="F77" i="7"/>
  <c r="E9" i="7"/>
  <c r="F237" i="7"/>
  <c r="C235" i="7"/>
  <c r="E235" i="7" s="1"/>
  <c r="D49" i="7"/>
  <c r="F49" i="7" s="1"/>
  <c r="D9" i="7"/>
  <c r="E45" i="7"/>
  <c r="E78" i="7"/>
  <c r="E80" i="7"/>
  <c r="E104" i="7"/>
  <c r="E10" i="7"/>
  <c r="F78" i="7"/>
  <c r="F79" i="7"/>
  <c r="F81" i="7"/>
  <c r="C89" i="7"/>
  <c r="F109" i="7"/>
  <c r="C121" i="7"/>
  <c r="E121" i="7" s="1"/>
  <c r="F142" i="7"/>
  <c r="E144" i="7"/>
  <c r="E145" i="7"/>
  <c r="C149" i="7"/>
  <c r="E189" i="7"/>
  <c r="E193" i="7"/>
  <c r="C197" i="7"/>
  <c r="D236" i="7"/>
  <c r="F236" i="7" s="1"/>
  <c r="C49" i="7"/>
  <c r="D121" i="7"/>
  <c r="E149" i="7" l="1"/>
  <c r="F149" i="7"/>
  <c r="E236" i="7"/>
  <c r="E197" i="7"/>
  <c r="F197" i="7"/>
  <c r="C233" i="7"/>
  <c r="F235" i="7"/>
  <c r="F121" i="7"/>
  <c r="E89" i="7"/>
  <c r="F89" i="7"/>
  <c r="E49" i="7"/>
  <c r="D233" i="7"/>
  <c r="F233" i="7" s="1"/>
  <c r="F9" i="7"/>
  <c r="E233" i="7" l="1"/>
</calcChain>
</file>

<file path=xl/sharedStrings.xml><?xml version="1.0" encoding="utf-8"?>
<sst xmlns="http://schemas.openxmlformats.org/spreadsheetml/2006/main" count="315" uniqueCount="142">
  <si>
    <t>Наименование</t>
  </si>
  <si>
    <t>(тыс. рублей)</t>
  </si>
  <si>
    <t>Подпрограмма "Снижение рисков и смягчение последствий чрезвычайных ситуаций природного и техногенного характера в Арсеньевском городском округе"</t>
  </si>
  <si>
    <t>Подпрограмма "Развитие массовой физической культуры и спорта в Арсеньевском городском округе"</t>
  </si>
  <si>
    <t>- бюджет Приморского края</t>
  </si>
  <si>
    <t>- бюджет городского округа</t>
  </si>
  <si>
    <t>ИТОГО:</t>
  </si>
  <si>
    <t>Подпрограмма "Пожарная безопасность"</t>
  </si>
  <si>
    <t>в том числе:                                                                                                           - средства Фонда</t>
  </si>
  <si>
    <t>-федеральный бюджет</t>
  </si>
  <si>
    <t>Исполнено</t>
  </si>
  <si>
    <t xml:space="preserve"> целевая статья</t>
  </si>
  <si>
    <t>- средства фонда</t>
  </si>
  <si>
    <t>0,000</t>
  </si>
  <si>
    <t xml:space="preserve">  в том числе                                      -федеральный бюджет</t>
  </si>
  <si>
    <t xml:space="preserve"> в том числе                                             - средства фонда</t>
  </si>
  <si>
    <t xml:space="preserve">  в том числе                                      - средства фонда</t>
  </si>
  <si>
    <t>Подпрограмма "Развитие системы дошкольного образования в Арсеньевском городском округе"</t>
  </si>
  <si>
    <t>Подпрограмма "Развитие системы общего образования Арсеньевского городского округа"</t>
  </si>
  <si>
    <t xml:space="preserve">Подпрограмма "Развитие  системы дополнительного  образования, отдыха,  оздоровления и занятости детей и подростков  Арсеньевского городского округа" </t>
  </si>
  <si>
    <t xml:space="preserve">Подпрограмма "Содержание территории Арсеньевского городского округа" </t>
  </si>
  <si>
    <t xml:space="preserve">Подпрограмма "Подготовка территории Арсеньевского городского округа к праздничным мероприятиям" </t>
  </si>
  <si>
    <t>02 9 00 0000</t>
  </si>
  <si>
    <t>Подпрограмма "Профилактика злоупотребления наркотическими средствами, психотропными веществами и их прекурсорами"</t>
  </si>
  <si>
    <t>Подпрограмма "Ремонт дворовых территорий многоквартирных домов и проездов к дворовым территориям многоквартирных домов"</t>
  </si>
  <si>
    <t>Подпрограмма "Повышение безопасности дорожного движения на территории  Арсеньевского городского округа"</t>
  </si>
  <si>
    <t>Подпрограмма "Подготовка спортивного резерва  в Арсеньевском городском округе"</t>
  </si>
  <si>
    <t>Подпрограмма "Содержание и развитие системы ливневой канализации Арсеньевского городского округа"</t>
  </si>
  <si>
    <t>Подпрограмма "Профилактика правонарушений, терроризма и экстремизма"</t>
  </si>
  <si>
    <t>Мероприятия муниципальной программы "Безопасный город"</t>
  </si>
  <si>
    <t>08 9 00 00000</t>
  </si>
  <si>
    <t>08 0 00 00000</t>
  </si>
  <si>
    <t>07 9 00 00000</t>
  </si>
  <si>
    <t>07 3 00 00000</t>
  </si>
  <si>
    <t>17 0 00 00000</t>
  </si>
  <si>
    <t>16 0 00 00000</t>
  </si>
  <si>
    <t>15 0 00 00000</t>
  </si>
  <si>
    <t>14 0 00 00000</t>
  </si>
  <si>
    <t>13 0 00 00000</t>
  </si>
  <si>
    <t>12 0 00 00000</t>
  </si>
  <si>
    <t>11 0 00 00000</t>
  </si>
  <si>
    <t>10 0 00 00000</t>
  </si>
  <si>
    <t>09 0 00 00000</t>
  </si>
  <si>
    <t>07 0 00 00000</t>
  </si>
  <si>
    <t>06 0 00 00000</t>
  </si>
  <si>
    <t>05 0 00 00000</t>
  </si>
  <si>
    <t>03 0 00 00000</t>
  </si>
  <si>
    <t>04 0 00 00000</t>
  </si>
  <si>
    <t>02 0 00 00000</t>
  </si>
  <si>
    <t>01 0 00 00000</t>
  </si>
  <si>
    <t>01 1 00 00000</t>
  </si>
  <si>
    <t>01 2 00 00000</t>
  </si>
  <si>
    <t>01 3 00 00000</t>
  </si>
  <si>
    <t>02 1 00 00000</t>
  </si>
  <si>
    <t>02 2 00 00000</t>
  </si>
  <si>
    <t>02 3 00 00000</t>
  </si>
  <si>
    <t>04 1 00 00000</t>
  </si>
  <si>
    <t>04 2 00 00000</t>
  </si>
  <si>
    <t>04 3 00 00000</t>
  </si>
  <si>
    <t>04 4 00 00000</t>
  </si>
  <si>
    <t>04 5 00 00000</t>
  </si>
  <si>
    <t>04 6 00 00000</t>
  </si>
  <si>
    <t>05 1 00 00000</t>
  </si>
  <si>
    <t>05 9 00 00000</t>
  </si>
  <si>
    <t>06 1 00 00000</t>
  </si>
  <si>
    <t>06 2 00 00000</t>
  </si>
  <si>
    <t>06 3 00 00000</t>
  </si>
  <si>
    <t>06 4 00 00000</t>
  </si>
  <si>
    <t>07 1 00 00000</t>
  </si>
  <si>
    <t>07 2 00 00000</t>
  </si>
  <si>
    <t>09 1 00 00000</t>
  </si>
  <si>
    <t>09 2 00 00000</t>
  </si>
  <si>
    <t>09 3 00 00000</t>
  </si>
  <si>
    <t>09 9 00 00000</t>
  </si>
  <si>
    <t>12 1 00 00000</t>
  </si>
  <si>
    <t>12 2 00 00000</t>
  </si>
  <si>
    <t>13 1 00 00000</t>
  </si>
  <si>
    <t>13 2 00 00000</t>
  </si>
  <si>
    <t>13 9 00 00000</t>
  </si>
  <si>
    <t>- федеральный бюджет</t>
  </si>
  <si>
    <t>Муниципальная программа  "Переселение граждан из аварийного жилищного фонда в Арсеньевском городском округе" на 2016-2020 годы</t>
  </si>
  <si>
    <t>Подпрограмма "Озеленение Арсеньевского городского округа"</t>
  </si>
  <si>
    <t>12 4 00 00000</t>
  </si>
  <si>
    <t>12 3 00 00000</t>
  </si>
  <si>
    <t>18 0 00 00000</t>
  </si>
  <si>
    <t>,</t>
  </si>
  <si>
    <t>Подпрограмма "Строительство автомобильных дорог общего пользования местного значения на территории Арсеньевского городского округа</t>
  </si>
  <si>
    <t xml:space="preserve">Подпрограмма "Формирование современной городской среды на территории Арсеньевского городского округа" </t>
  </si>
  <si>
    <t xml:space="preserve">  в том числе                                      - федеральный бюджет</t>
  </si>
  <si>
    <t>06 9 00 00000</t>
  </si>
  <si>
    <t>Муниципальная программа  "Развитие водохозяйственного комплекса в  Арсеньевском городском округе" на 2015 -2021 годы</t>
  </si>
  <si>
    <t>Мероприятия муниципальной программы "Развитие водохозяйственного комплекса в Арсеньевском городском округе" на 2015-2021 годы</t>
  </si>
  <si>
    <t>Муниципальная программа "Экономическое развитие и инновационная экономика в  Арсеньевском городском округе"  на 2015-2021 годы</t>
  </si>
  <si>
    <t>Муниципальная программа "Развитие  образования Арсеньевского городского округа" на 2015-2021 годы</t>
  </si>
  <si>
    <t>Муниципальная программа "Доступная среда" на период 2016-2021 годы</t>
  </si>
  <si>
    <t>Муниципальная программа "Благоустройство Арсеньевского городского округа" на 2015-2021 годы</t>
  </si>
  <si>
    <t>Муниципальная программа "Развитие культуры Арсеньевского городского округа" на 2014-2021 годы</t>
  </si>
  <si>
    <t>Подпрограмма "Развитие информационно-библиотечного обслуживания населения Арсеньевского городского округа" на 2014-2021 годы</t>
  </si>
  <si>
    <t>Мероприятия муниципальной программы "Развитие культуры Арсеньевского городского округа" на 2014-2021 годы</t>
  </si>
  <si>
    <t>Муниципальная программа "Обеспечение доступным жильем и качественными услугами ЖКХ населения  Арсеньевского городского округа" на 2015-2021 годы</t>
  </si>
  <si>
    <t>Подпрограмма "Чистая вода" на территории Арсеньевского городского округа" на 2015-2021 годы</t>
  </si>
  <si>
    <t>Подпрограмма "Обеспечение жильем молодых семей Арсеньевского городского округа"  на 2015 – 2021 годы</t>
  </si>
  <si>
    <t>Подпрограмма "Обеспечение земельных участков инженерной инфраструктурой и проездами к земельным участкам на территории Арсеньевского городского округа" на 2015-2021 годы</t>
  </si>
  <si>
    <t>Муниципальная программа "Безопасный город" на 2017-2021 годы</t>
  </si>
  <si>
    <t>Муниципальная  программа "Развитие физической культуры и  спорта  в Арсеньевском городском округе" на 2015-2021 годы</t>
  </si>
  <si>
    <t>Мероприятия муниципальной  программы "Развитие физической культуры и  спорта  в Арсеньевском городском округе" на 2015-2021 годы</t>
  </si>
  <si>
    <t>Муниципальная программа "Материально-техническое обеспечение органов местного самоуправления Арсеньевского городского округа" на 2016-2021 годы</t>
  </si>
  <si>
    <t>Муниципальная программа "Информационное общество" на 2015-2021 годы</t>
  </si>
  <si>
    <t>Муниципальная программа "Развитие транспортного комплекса Арсеньевского городского округа" на 2015-2021 годы</t>
  </si>
  <si>
    <t>Муниципальная программа "Энергоэффективность и развитие энергетики Арсеньевского городского округа" на 2015 – 2021 годы</t>
  </si>
  <si>
    <t>Подпрограмма "Энергосбережение и повышение энергетической эффективности в Арсеньевском городском округе" на 2015-2021 годы</t>
  </si>
  <si>
    <t>Подпрограмма "Обслуживание уличного освещения Арсеньевского городского округа" на 2015-2021 годы</t>
  </si>
  <si>
    <t>Мероприятия муниципальной программы "Энергоэффективность и развитие энергетики Арсеньевского городского округа" на 2015 – 2021годы</t>
  </si>
  <si>
    <t>Муниципальная программа "Развитие внутреннего и въездного туризма на территории Арсеньевского округа " на 2016-2021 годы</t>
  </si>
  <si>
    <t>Подпрограмма  "Содержание и ремонт муниципального жилищного фонда" на 2015-2021годы</t>
  </si>
  <si>
    <t>Отдельные мероприятия муниципальной программы "Обеспечение доступным жильем и качественными услугами жилищно- коммунального хозяйства населения Арсеньевского округа" на 2015-2021г.</t>
  </si>
  <si>
    <t>06 5 00 00000</t>
  </si>
  <si>
    <t>4065,680</t>
  </si>
  <si>
    <t>325,28741</t>
  </si>
  <si>
    <t>Подпрограмма "Развитие малого и среднего предпринимательства в Арсеньевском городском округе" на 2015-2021 годы</t>
  </si>
  <si>
    <t>Подпрограмма "Управление имуществом, находящимся в собственности и в ведении  Арсеньевского городского округа" на 2015-2021 годы</t>
  </si>
  <si>
    <t>Подпрограмма "Долгосрочное финансовое планирование и организация бюджетного процесса в Арсеньевском городском округе" на 2015-2021 годы</t>
  </si>
  <si>
    <t>Мероприятия муниципальной программы "Развитие образования Арсеньевского городского округа" на 2015-2021 годы</t>
  </si>
  <si>
    <t xml:space="preserve">Подпрограмма "Содержание территории городских кладбищ" </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</si>
  <si>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</si>
  <si>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Муниципальная программа "Противодействие коррупции в органах местного самоуправления Арсеньевского городского округа" на 2016 – 2021 годы</t>
  </si>
  <si>
    <t>Муниципальная программа "Развитие муниципальной службы в Арсеньевском городском округе" на 2014 – 2021 годы</t>
  </si>
  <si>
    <t>Муниципальная программа "Формирование современной городской среды городского округа" на 2018-2024 годы</t>
  </si>
  <si>
    <t xml:space="preserve">Подпрограмма "Ремонт автомобильных дорог общего пользования Арсеньевского городского округа" </t>
  </si>
  <si>
    <t>Реализация муниципальных программ Арсеньевского городского округа  на 01.01.2020 год.</t>
  </si>
  <si>
    <t>Уточненный бюджет на 01.01.2020 год</t>
  </si>
  <si>
    <t>Отклонение</t>
  </si>
  <si>
    <t>%   исполнения</t>
  </si>
  <si>
    <t>примечание</t>
  </si>
  <si>
    <t xml:space="preserve">По целевой статье 0230170590 «Расходы на обеспечение деятельности (оказание услуг, выполнение работ) муниципальных учреждений» в сумме 319 595,85 руб. в том числе:- средства в  размере 317 449,64  рублей – экономия, сложившаяся в муниципальных образовательных бюджетных учреждениях дополнительно образования за счетоплаты листов нетрудоспособности и  отсутствия фактических затрат по заработной плате – 256 403,82 и страховым взносам – 61 045,82 в период ноябрь-декабрь 2019 года;- средства в  размере 2 146,21  рублей – отсутствие командировочных расходов в декабре 2019 года  (отмена курсов повышения квалификации).По целевой статье 0232070600 «Расходы по оплате договоров на выполнение работ, оказание услуг, связанных с капитальным ремонтом нефинансовых активов, полученных в аренду или безвозмездное пользование, закрепленных за муниципальными учреждениями на праве оперативного управления» в сумме 114 316,18 руб. Бюджетные средства не освоены. Данная сумма  была утверждена за рамками условий софинансирования мероприятия «Созданию детских технопарков «Кванториум». Заключен муниципальный контракт на выполнение работ по разработке проектно-сметной документации по объекту "Реконструкция нежилого здания по ул. Жуковского,9 г. Арсеньев под размещение муниципального бюджетного учреждения "Детский технопарк "Кванториум". Срок выполнения работ (180 рабочих дней) заканчивается 19.02.2020 года. Разработка ПСД завершена, с 26 ноября 2019 года документация находится на государственной экспертизе, подготовлен и направлен на проверку ответ на замечания КГАУП «Примгосэкспертиза». В связи с тем, что по состоянию на 31 декабря 2019 года КГАУ «Примгосэкспертиза» положительное заключение выдано не было, в целях эффективного использования средств бюджетов Приморского края и городского округа оплата по муниципальному контракту не была произведена. В Министерство образования ПК было направлено письмо с просьбой перенести неиспользованные назначения 2019 года на 2020 год на условиях софинансирования: 99,2% - бюджет Приморского края, 0,8% - бюджет городского округа. По целевой статье 023E292690 «Создание детских технопарков "Кванториум" в сумме 5 040 323 руб. в том числе за счет края в сумме 5 000 0000 руб.  Заключен муниципальный контракт на выполнение работ по разработке проектно-сметной документации по объекту "Реконструкция нежилого здания по ул. Жуковского,9 г. Арсеньев под размещение муниципального бюджетного учреждения «Детский технопарк «Кванториум». Согласно условиям муниципального контракта проект должен пройти государственную экспертизу в КГАУ "Примгосэкспертиза". Проект направлен на экспертизу в установленные сроки. По состоянию на 31.12.2019 экспертиза не пройдена, таким образом, бюджетные средства в  2019 году не исполнены. Муниципальный контракт действует до 20.03.2020 года.По целевой статье 0230393080 «Организация и обеспечение оздоровления и отдыха детей Приморского края (за исключением организации отдыха детей в каникулярное время)» в сумме 8 323,80 руб. Исполнено 99,9%.Компенсация родителям (законным представителям) части расходов на оплату стоимости путевки, приобретенной в организациях и (или) у индивидуальных предпринимателей, оказывающих услуги по организации отдыха  и оздоровления детей. Назначения освоены не в полном объеме, в связи отсутствием заявок на выплату компенсации  – 8 327,8 руб.
</t>
  </si>
  <si>
    <r>
      <rPr>
        <sz val="9"/>
        <color indexed="8"/>
        <rFont val="Times New Roman"/>
        <family val="1"/>
        <charset val="204"/>
      </rPr>
      <t xml:space="preserve">• по целевой статье 0620521104 «Модернизация системы водоснабжения с устройством подкачивающей станции по ул.Целинная (диаметр 100 мм, протяженность 300м)» не исполнено в сумме 900 000,00руб. При рассмотрении во втором чтении проекта МПА о бюджете Арсеньевского городского округа на 2019 год Думой городского округа принято решение о включении в бюджет расходов в размере 900 тыс. руб. для выполнения мероприятий по модернизации системы централизованного водоснабжения ул. Целинная.
Администрацией Арсеньевского городского округа после утверждения бюджета в течение 2019 года совместно с ресурсоснабжающей организацией ООО «Кристалл» проработано единственно возможное экономически целесообразное техническое решение указанного вопроса: разработать проектную документацию по прокладке нового водопровода холодного водоснабжения Ø 250 мм от насосной станции Северная до квартала «Кирзавод» (включая ул. Целинная). При этом проектом необходимо предусмотреть потребности в обеспечении жилмассивов, которые граничат с кварталом «Кирзавод», выделенных многодетным семьям. Ориентировочная стоимость работ по проектированию составляет 3 млн. руб. Стоимость строительно-монтажных работ может быть определена после подготовки проекта. Подготовить и реализовать указанный проект возможно только путем участия городского округа в соответствующих государственных программах Приморского края на условиях софинансирования.  </t>
    </r>
    <r>
      <rPr>
        <sz val="8"/>
        <color indexed="8"/>
        <rFont val="Times New Roman"/>
        <family val="1"/>
        <charset val="204"/>
      </rPr>
      <t xml:space="preserve">
</t>
    </r>
  </si>
  <si>
    <t xml:space="preserve">Реализация подпрограммы «Обеспечение жильем молодых семей» на территории Арсеньевского городского округа в 2019 году осуществлялось на основании «Соглашения о предоставлении субсидии из краевого бюджета бюджету Арсеньевского городского округа Приморского края» от 27 марта 2019 г. № 05703000-1-2019-003. На основании Соглашения городской округ получил субсидию на социальные выплаты молодым семьям для приобретения (строительства) стандартного жилья.При использовании Субсидии образовался остаток неиспользованной субсидии (бюджетные ассигнования краевого бюджета) в размере 1853,14руб. Остаток образовался в результате указания в Соглашении суммы сверх потребности городского округа в данной субсидии в 2019 году. результате использования Субсидии было выдано 6 (шесть) «Свидетельств о праве на получение социальной выплаты на приобретение жилого помещения или создание объекта индивидуального жилищного строительства», приобретено 6 (шесть) жилых помещений, согласно установленных правил: № ФИО участников программы (супруг, супруга или мать) № Свидетельства о праве на получение социальной выплаты на приобретение жилого помещения или создание объекта индивидуального жилищного строительства   1 Васильев Павел Александрович,Васильева Марина Николаевна ПК № 002062 от 29 марта 2019 года2 Зинченко Антон Владимирович,Зинченко Светлана Николаевна ПК № 002063 от 29 марта 2019 года3 Миронов Василий Сергеевич,Миронова Инна Александровна ПК № 002064 от 29 марта 2019 года. 4 Соколов Максим Викторович, Соколова Ольга Алексеевна ПК № 002065от 29 апреля 2019 года. 5 Дмитриев Сергей Алексеевич,Дмитриева Кристина Викторовна ПК № 002384от 31 октября 2019 года. 6 Кравец Сергей Сергеевич,
Кравец Юлия Андреевна ПК № 002385от 31 октября 2019 года
</t>
  </si>
  <si>
    <t xml:space="preserve">Бюджетные средства направлены на строительство сетей электроснабжения путем технологического присоединения к границам земельных участков, предоставленных на бесплатной основе гражданам, имеющим трех и более детей, основного мероприятия «Обеспечение земельных участков, предоставленных на бесплатной основе гражданам, имеющим трех и более детей под строительство индивидуальных жилых домов, инженерной инфраструктурой». Для выполнения работ заключены муниципальные контракты с АО «Арсеньевэлектросервис»:
- от 16.04.2019г. № 47 на сумму 5844682,80руб.,
- от 16.04.2019г. № 48 на сумму 6896725,70руб.
В результате исполнения муниципальных контрактов, 109 земельных участков обеспечены сетями электроснабжения.
</t>
  </si>
  <si>
    <t xml:space="preserve">На реализацию программы предусмотрено 31 618 773,55 руб., кассовое исполнение 30 436 081,20 руб. или 96,3%, не исполнено 1 182 692,35 руб. в том числе:По основному мероприятию «Содержание муниципального имущества и материально-техническое обеспечение деятельности администрации Арсеньевского городского округа» предусмотрено по бюджету 1 610 990,00 руб. Исполнено 1 610 990,00 руб. или 100%.В течение отчетного года проводились электронные аукционы на закупки товаров и услуг, согласно № 44-ФЗ от 05.04.2013г. «О контрактной системе в сфере закупок товаров, работ, услуг для обеспечения государственных и муниципальных нужд», в результате приобретены: легковой автомобиль, кондиционеры, тепловая пушка. По основному мероприятию  «Расходы по оплате договоров на выполнение работ, оказание услуг, связанных с текущим ремонтом муниципального имущества, полученного в безвозмездное пользование на праве оперативного управления» предусмотрено по бюджету 266 300 руб.  Исполнено 266 300 руб. или 100%.
 В течение отчетного года проводился электронный аукцион на закупку товаров и услуг, согласно № 44-ФЗ от 05.04.2013г. «О контрактной системе в сфере закупок товаров, работ, услуг для обеспечения государственных и муниципальных нужд».  В результате приобретены услуги по устройству конструкций из ПВХ профиля по ул.  Ленинская, 10а., Ленинская, 8, установлена перегородка в складском помещении, произведен ремонт в крыши над гаражным помещением.
 По направлению расходов «Расходы на обеспечение деятельности (оказание услуг, выполнение работ) муниципальных учреждений» предусмотрено бюджетом 29 741 483,55 руб., исполнено 28558791,20 руб., не исполнено в сумме 1 182 692,35 руб., в т. ч.:По виду расхода 111 «Фонд оплата труда» предусмотрено по бюджету 17414 349,0 руб., кассовое исполнение 16 718 540,0 руб. Не исполнено 695 809,0 руб. По виду расхода 119 «Взносы по обязательному социальному страхованию на выплаты по оплате труда работников и иные выплаты работникам учреждений» предусмотрено бюджетом 5 260 571,0 руб., исполнено 5 036 237,57 руб. Не исполнено в сумме 224 333,43 руб., в т. ч.:- экономия произошла за счет вакансий: 2 ед. специалиста, 1 ед. слесарь-сантехник, 1 ед. плотник, 1ед. специалиста по обслуживанию светофорных объектов. Административных отпусков, за счет оплаты больничных листов (4 специалиста, 1 уборщик служебных помещений, 1 плотник, 1 сторож, 1 заведующий складом). Увольнений 4 специалиста, 1 сторож в ноябре-декабре 2019 г.По виду расхода 244 «На прочие закупки товаров, работ и услуг» бюджетные назначения не исполнены в сумме 262 550,67 руб., в т. ч.: - экономия по оплате за электроэнергию составила в сумме 35 366,54 руб. Снижение фактических расходов за счет замены ламп накаливания на энергосберегающие, установки пластиковых окон в помещениях. На 2019 год заключен договор на поставку электроэнергии с ПАО «ДЭК» от 28.01.2019 г. № 7059 по фактическим расходам электроэнергии объектами, находящимися в оперативном управлении в учреждении в 2019 году. Оплата за поставленную энергию в декабре 2019 г. произведена в январе 2020 г. по условиям муниципального контракта. - Экономия по услугам связи в сумме 78 256,68 руб. - за счет уменьшения оказываемых услуг по заключенному контракту на услуги телефонии ОАО «Ростелеком» (абонентская плата, тарификация по оказанным услугам) от 14.03.2019 № 725000050321, так как в течение года переведены несколько номеров телефонии на номера ПАО «Вымпел-Коммуникации». Оплата за услуги связи за декабрь 2019 г. произведена в январе 2020 г. по условиям муниципального контракта. - Экономия по заключенным контрактам на услуги связи, почтовым услугам, ГСМ составила в сумме 98 927,45 руб. - В связи с несостоявшимся аукционом, на приобретение запасных частей к основным средствам в сумме 50 000,00 руб. - из-за отсутствия поставщиков. Оплата за ГСМ в декабре 2019 г. произведена в январе 2020 г. по условиям муниципального контракта.   </t>
  </si>
  <si>
    <t xml:space="preserve">В рамках мероприятий муниципальной программы «Энергоэффективность и развитие энергетики Арсеньевского городского округа» на 2015 – 2021 годы предусмотрены бюджетные назначения из средств бюджета городского округа в объеме 6331039,00руб. Кассовый расход 5846769,24руб. Не использованы бюджетные средства в сумме 484269,76руб. Исполнение 92,35%.
С Арсеньевским отделением ПАО «ДЭК» - «Дальэнергосбыт» как с единственным поставщиком заключен муниципальный контракт от 10.12.2019 № R7064 на поставку электрической энергии. Экономия бюджетных средств по контракту составила 484 269,76 руб. в следствие отсутствия уличного освещения на территории городского округа в январе 2019 года, так как подрядная организация (ИП Мокий) не выполняла условия муниципального  контракта по обслуживанию уличного освещения.
</t>
  </si>
  <si>
    <t xml:space="preserve">По целевой статье 0220170590 «Расходы на обеспечение деятельности (оказание услуг, выполнение работ) муниципальных учреждений» в сумме 338 482,17  руб. Исполнено 99,6%.- средства в  размере 315 345,31 руб. – экономия по ФОТ и страховым взносам в период ноябрь-декабрь 2019 года, за счет оплаты больничных листов 
- средства в  размере 11 644,01  руб. – экономия, сложившаяся в муниципальных общеобразовательных бюджетных учреждениях за счет отсутствия расходов по уборке и  вывозу снега в декабре 2019 года;  
- средства в  размере 11 492,85  руб. – экономия, сложившаяся в муниципальных общеобразовательных бюджетных учреждениях за счет отсутствия командировочных расходов из-за отмены курсов повышения квалификации для педагогических работников в  декабре 2019 года;  По целевой статье 0220193060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общеобразовательных организациях Приморского края»   в сумме 9 039 726,08 руб. Исполнено 96,39%.Резерв средств на выплату заработной платы педагогическим работникам (молодым специалистам). В 2019 году молодые специалисты в количестве 6 человек поступили на работу в общеобразовательные учреждения с 1 сентября, средства были рассчитаны с учетом поступления молодых педагогов на работу с 1 января 2019 года.По целевой статье 0220292340 «Капитальный ремонт зданий муниципальных общеобразовательных учреждений» в сумме 18,42 руб. Исполнено 100%. В муниципальных общеобразовательных бюджетных учреждениях установлено 235 оконных блоков их ПВХ-конструкций. Средства бюджета Приморского края освоены не в полном объеме за счет проведения аукционных процедур. Экономия от плановых назначений  составила 18,42 руб.По целевой статье 022049193150 «Обеспечение бесплатным питанием детей, обучающихся в муниципальных общеобразовательных организациях Приморского края» в сумме 218 965,33 руб. в связи с пропуском занятий учащихся по уважительной причине (по болезни).
</t>
  </si>
  <si>
    <t xml:space="preserve">по целевой статье 0210170590 «Расходы на обеспечение деятельности (оказание услуг, выполнение работ) муниципальных учреждений» в сумме  134 898,33  руб.  Исполнено 99,9%  в том числе: руб.:
- средства в  размере 36 873,01  руб. – экономия, сложившаяся в муниципальных дошкольных образовательных бюджетных учреждениях за счет отсутствия расходов по уборке и  вывозу снега в декабре 2019 года;  
- средства в  размере – 98 025,32 руб. – экономия по ФОТ, за счет оплаты больничных листов, т.е. отсутствия фактических затрат по фонду оплаты труда и страховых взносов на выплаты денежного содержания в период ноябрь-декабрь 2019 года; 
По целевой статье 02102S2020 «Капитальный ремонт зданий и благоустройство территорий муниципальных образовательных организаций, оказывающих услуги дошкольного образования» в сумме 49,77 руб. Исполнено 99,98%.
По целевой статье 0210193070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 в сумме 8 800 000 руб. Исполнено 95,73%. В связи с уменьшением численности воспитанников в дошкольных образовательных учреждениях с 3 150 до  3 078 чел. затраты за счет субвенции на обеспечение государственных гарантий реализации прав на получение общедоступного и бесплатного дошкольного образования уменьшены;
По целевой статье 0210292020 «Капитальный ремонт зданий и благоустройство территорий муниципальных образовательных организаций, оказывающих услуги дошкольного образования» в сумме 1 609,06 руб. Исполнено 99,98%. Экономия от проведения аукционных процедур на работы по замене деревянных оконных блоков на блоки из ПВХ-конструкций.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</si>
</sst>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
    <numFmt numFmtId="166" formatCode="#,##0.0000"/>
    <numFmt numFmtId="167" formatCode="#,##0.000000"/>
    <numFmt numFmtId="168" formatCode="0.0"/>
  </numFmts>
  <fonts count="25" x14ac:knownFonts="1">
    <font>
      <sz val="10"/>
      <color indexed="8"/>
      <name val="Arial"/>
    </font>
    <font>
      <b/>
      <sz val="10"/>
      <color indexed="8"/>
      <name val="Arial"/>
      <family val="2"/>
      <charset val="204"/>
    </font>
    <font>
      <sz val="10"/>
      <color indexed="8"/>
      <name val="Arial"/>
      <family val="2"/>
      <charset val="204"/>
    </font>
    <font>
      <sz val="14"/>
      <color indexed="8"/>
      <name val="Times New Roman"/>
      <family val="1"/>
      <charset val="204"/>
    </font>
    <font>
      <sz val="13"/>
      <name val="Times New Roman"/>
      <family val="1"/>
      <charset val="204"/>
    </font>
    <font>
      <sz val="10"/>
      <name val="Arial Cyr"/>
      <charset val="204"/>
    </font>
    <font>
      <sz val="12"/>
      <color indexed="8"/>
      <name val="Arial"/>
      <family val="2"/>
      <charset val="204"/>
    </font>
    <font>
      <sz val="13"/>
      <color indexed="8"/>
      <name val="Times New Roman"/>
      <family val="1"/>
      <charset val="204"/>
    </font>
    <font>
      <sz val="12"/>
      <color indexed="8"/>
      <name val="Times New Roman"/>
      <family val="1"/>
      <charset val="204"/>
    </font>
    <font>
      <b/>
      <sz val="11"/>
      <color indexed="8"/>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sz val="10"/>
      <color rgb="FF000000"/>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sz val="8"/>
      <name val="Times New Roman"/>
      <family val="1"/>
      <charset val="204"/>
    </font>
    <font>
      <b/>
      <sz val="8"/>
      <color indexed="8"/>
      <name val="Times New Roman"/>
      <family val="1"/>
      <charset val="204"/>
    </font>
    <font>
      <sz val="8"/>
      <color indexed="8"/>
      <name val="Times New Roman"/>
      <family val="1"/>
      <charset val="204"/>
    </font>
    <font>
      <sz val="10"/>
      <color indexed="8"/>
      <name val="Arial"/>
      <family val="2"/>
      <charset val="204"/>
    </font>
    <font>
      <sz val="9"/>
      <color indexed="8"/>
      <name val="Times New Roman"/>
      <family val="1"/>
      <charset val="204"/>
    </font>
    <font>
      <sz val="10"/>
      <color indexed="8"/>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s>
  <cellStyleXfs count="3">
    <xf numFmtId="0" fontId="0" fillId="0" borderId="0"/>
    <xf numFmtId="0" fontId="13" fillId="0" borderId="0">
      <alignment vertical="top" wrapText="1"/>
    </xf>
    <xf numFmtId="0" fontId="5" fillId="0" borderId="0"/>
  </cellStyleXfs>
  <cellXfs count="96">
    <xf numFmtId="0" fontId="0" fillId="0" borderId="0" xfId="0"/>
    <xf numFmtId="0" fontId="0" fillId="0" borderId="0"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1" fillId="0" borderId="0" xfId="0" applyFont="1"/>
    <xf numFmtId="0" fontId="7" fillId="0" borderId="1" xfId="0" applyNumberFormat="1" applyFont="1" applyFill="1" applyBorder="1" applyAlignment="1" applyProtection="1">
      <alignment horizontal="center" vertical="center" wrapText="1"/>
    </xf>
    <xf numFmtId="49" fontId="11" fillId="0" borderId="1" xfId="2" applyNumberFormat="1" applyFont="1" applyFill="1" applyBorder="1" applyAlignment="1">
      <alignment horizontal="center" vertical="justify" wrapText="1" shrinkToFit="1"/>
    </xf>
    <xf numFmtId="165" fontId="12" fillId="0" borderId="1" xfId="2" applyNumberFormat="1" applyFont="1" applyFill="1" applyBorder="1" applyAlignment="1">
      <alignment horizontal="center" vertical="justify" wrapText="1" shrinkToFit="1"/>
    </xf>
    <xf numFmtId="164" fontId="0" fillId="0" borderId="0" xfId="0" applyNumberFormat="1" applyFont="1" applyFill="1" applyBorder="1" applyAlignment="1" applyProtection="1">
      <protection locked="0"/>
    </xf>
    <xf numFmtId="49" fontId="2" fillId="0" borderId="0" xfId="0" applyNumberFormat="1" applyFont="1" applyFill="1" applyBorder="1" applyAlignment="1" applyProtection="1">
      <protection locked="0"/>
    </xf>
    <xf numFmtId="0" fontId="0" fillId="0" borderId="0" xfId="0" applyBorder="1"/>
    <xf numFmtId="164" fontId="11" fillId="0" borderId="1" xfId="2" applyNumberFormat="1" applyFont="1" applyFill="1" applyBorder="1" applyAlignment="1">
      <alignment horizontal="center" vertical="justify" wrapText="1" shrinkToFit="1"/>
    </xf>
    <xf numFmtId="165" fontId="10" fillId="0" borderId="1" xfId="0" applyNumberFormat="1" applyFont="1" applyFill="1" applyBorder="1" applyAlignment="1" applyProtection="1">
      <alignment horizontal="center" vertical="top" shrinkToFit="1"/>
    </xf>
    <xf numFmtId="165" fontId="9" fillId="0" borderId="1" xfId="0" applyNumberFormat="1" applyFont="1" applyFill="1" applyBorder="1" applyAlignment="1" applyProtection="1">
      <alignment horizontal="center" vertical="top" shrinkToFit="1"/>
    </xf>
    <xf numFmtId="164" fontId="10" fillId="0" borderId="1" xfId="0" applyNumberFormat="1" applyFont="1" applyFill="1" applyBorder="1" applyAlignment="1" applyProtection="1">
      <alignment horizontal="center" vertical="top" shrinkToFit="1"/>
    </xf>
    <xf numFmtId="165" fontId="11" fillId="0" borderId="1" xfId="2" applyNumberFormat="1" applyFont="1" applyFill="1" applyBorder="1" applyAlignment="1">
      <alignment horizontal="center" vertical="justify" wrapText="1" shrinkToFit="1"/>
    </xf>
    <xf numFmtId="164" fontId="12" fillId="0" borderId="1" xfId="2" applyNumberFormat="1" applyFont="1" applyFill="1" applyBorder="1" applyAlignment="1">
      <alignment horizontal="center" vertical="justify" wrapText="1" shrinkToFit="1"/>
    </xf>
    <xf numFmtId="164" fontId="9" fillId="0" borderId="1" xfId="0" applyNumberFormat="1" applyFont="1" applyFill="1" applyBorder="1" applyAlignment="1" applyProtection="1">
      <alignment horizontal="center" vertical="top" shrinkToFit="1"/>
    </xf>
    <xf numFmtId="164" fontId="16" fillId="0" borderId="1" xfId="2" applyNumberFormat="1" applyFont="1" applyFill="1" applyBorder="1" applyAlignment="1">
      <alignment horizontal="center" vertical="justify" wrapText="1" shrinkToFit="1"/>
    </xf>
    <xf numFmtId="164" fontId="9" fillId="0" borderId="1" xfId="0" applyNumberFormat="1" applyFont="1" applyFill="1" applyBorder="1" applyAlignment="1" applyProtection="1">
      <alignment horizontal="center" wrapText="1"/>
      <protection locked="0"/>
    </xf>
    <xf numFmtId="166" fontId="11" fillId="0" borderId="1" xfId="2" applyNumberFormat="1" applyFont="1" applyFill="1" applyBorder="1" applyAlignment="1">
      <alignment horizontal="center" vertical="justify" wrapText="1" shrinkToFit="1"/>
    </xf>
    <xf numFmtId="164" fontId="14" fillId="0" borderId="1" xfId="0" applyNumberFormat="1" applyFont="1" applyFill="1" applyBorder="1" applyAlignment="1" applyProtection="1">
      <alignment horizontal="center" vertical="top" shrinkToFit="1"/>
    </xf>
    <xf numFmtId="164" fontId="15" fillId="0" borderId="1" xfId="0" applyNumberFormat="1" applyFont="1" applyFill="1" applyBorder="1" applyAlignment="1" applyProtection="1">
      <alignment vertical="justify"/>
    </xf>
    <xf numFmtId="164" fontId="6" fillId="0" borderId="0" xfId="0" applyNumberFormat="1" applyFont="1" applyFill="1" applyBorder="1" applyAlignment="1" applyProtection="1">
      <protection locked="0"/>
    </xf>
    <xf numFmtId="164" fontId="17" fillId="0" borderId="1" xfId="2" applyNumberFormat="1" applyFont="1" applyFill="1" applyBorder="1" applyAlignment="1">
      <alignment horizontal="center" vertical="justify" wrapText="1" shrinkToFit="1"/>
    </xf>
    <xf numFmtId="167" fontId="10" fillId="0" borderId="1" xfId="0" applyNumberFormat="1" applyFont="1" applyFill="1" applyBorder="1" applyAlignment="1" applyProtection="1">
      <alignment horizontal="center" vertical="top" shrinkToFit="1"/>
    </xf>
    <xf numFmtId="164" fontId="0" fillId="0" borderId="0" xfId="0" applyNumberFormat="1" applyFont="1" applyFill="1" applyBorder="1" applyAlignment="1" applyProtection="1">
      <alignment horizontal="center"/>
      <protection locked="0"/>
    </xf>
    <xf numFmtId="49" fontId="18" fillId="0" borderId="1" xfId="0" applyNumberFormat="1" applyFont="1" applyBorder="1" applyAlignment="1">
      <alignment horizontal="left" wrapText="1"/>
    </xf>
    <xf numFmtId="49" fontId="19" fillId="0" borderId="1" xfId="0" applyNumberFormat="1" applyFont="1" applyBorder="1" applyAlignment="1">
      <alignment horizontal="justify"/>
    </xf>
    <xf numFmtId="49" fontId="18" fillId="0" borderId="1" xfId="0" applyNumberFormat="1" applyFont="1" applyBorder="1" applyAlignment="1">
      <alignment horizontal="justify"/>
    </xf>
    <xf numFmtId="49" fontId="19" fillId="0" borderId="1" xfId="0" applyNumberFormat="1" applyFont="1" applyBorder="1" applyAlignment="1">
      <alignment wrapText="1"/>
    </xf>
    <xf numFmtId="49" fontId="19" fillId="0" borderId="1" xfId="0" applyNumberFormat="1" applyFont="1" applyFill="1" applyBorder="1" applyAlignment="1">
      <alignment horizontal="justify"/>
    </xf>
    <xf numFmtId="49" fontId="18" fillId="0" borderId="1" xfId="2" applyNumberFormat="1" applyFont="1" applyFill="1" applyBorder="1" applyAlignment="1">
      <alignment horizontal="justify" vertical="top" wrapText="1"/>
    </xf>
    <xf numFmtId="49" fontId="18" fillId="0" borderId="2" xfId="2" applyNumberFormat="1" applyFont="1" applyFill="1" applyBorder="1" applyAlignment="1">
      <alignment horizontal="justify" vertical="top" wrapText="1"/>
    </xf>
    <xf numFmtId="0" fontId="20" fillId="0" borderId="2" xfId="0" applyNumberFormat="1" applyFont="1" applyFill="1" applyBorder="1" applyAlignment="1" applyProtection="1"/>
    <xf numFmtId="49" fontId="21" fillId="0" borderId="1" xfId="0" applyNumberFormat="1" applyFont="1" applyFill="1" applyBorder="1" applyAlignment="1" applyProtection="1">
      <alignment wrapText="1"/>
      <protection locked="0"/>
    </xf>
    <xf numFmtId="164" fontId="22" fillId="0" borderId="0" xfId="0" applyNumberFormat="1" applyFont="1" applyFill="1" applyBorder="1" applyAlignment="1" applyProtection="1">
      <protection locked="0"/>
    </xf>
    <xf numFmtId="164" fontId="22" fillId="0" borderId="0" xfId="0" applyNumberFormat="1" applyFont="1" applyFill="1" applyBorder="1" applyAlignment="1" applyProtection="1">
      <alignment horizontal="center"/>
      <protection locked="0"/>
    </xf>
    <xf numFmtId="167" fontId="14" fillId="0" borderId="1" xfId="0" applyNumberFormat="1" applyFont="1" applyFill="1" applyBorder="1" applyAlignment="1" applyProtection="1">
      <alignment horizontal="center" vertical="top" shrinkToFit="1"/>
    </xf>
    <xf numFmtId="0" fontId="7" fillId="0" borderId="1" xfId="0" applyFont="1" applyBorder="1" applyAlignment="1">
      <alignment horizontal="center"/>
    </xf>
    <xf numFmtId="164" fontId="14" fillId="0" borderId="1" xfId="0" applyNumberFormat="1" applyFont="1" applyBorder="1" applyAlignment="1">
      <alignment horizontal="center" vertical="top"/>
    </xf>
    <xf numFmtId="168" fontId="14" fillId="0" borderId="1" xfId="0" applyNumberFormat="1" applyFont="1" applyBorder="1" applyAlignment="1">
      <alignment horizontal="center" vertical="top"/>
    </xf>
    <xf numFmtId="164" fontId="8" fillId="0" borderId="1" xfId="0" applyNumberFormat="1" applyFont="1" applyBorder="1" applyAlignment="1">
      <alignment horizontal="center" vertical="top"/>
    </xf>
    <xf numFmtId="168" fontId="8" fillId="0" borderId="1" xfId="0" applyNumberFormat="1" applyFont="1" applyBorder="1" applyAlignment="1">
      <alignment horizontal="center" vertical="top"/>
    </xf>
    <xf numFmtId="164" fontId="14" fillId="0" borderId="1" xfId="0" applyNumberFormat="1" applyFont="1" applyBorder="1" applyAlignment="1">
      <alignment horizontal="center"/>
    </xf>
    <xf numFmtId="168" fontId="14" fillId="0" borderId="1" xfId="0" applyNumberFormat="1" applyFont="1" applyBorder="1" applyAlignment="1">
      <alignment horizontal="center"/>
    </xf>
    <xf numFmtId="0" fontId="7"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4" xfId="0" applyFont="1" applyBorder="1" applyAlignment="1">
      <alignment vertical="center"/>
    </xf>
    <xf numFmtId="0" fontId="2" fillId="0" borderId="4" xfId="0" applyFont="1" applyBorder="1" applyAlignment="1">
      <alignment horizontal="center" vertical="center" wrapText="1"/>
    </xf>
    <xf numFmtId="0" fontId="10" fillId="0" borderId="5" xfId="0" applyFont="1" applyBorder="1" applyAlignment="1">
      <alignment horizontal="center" vertical="center"/>
    </xf>
    <xf numFmtId="0" fontId="7" fillId="0" borderId="6" xfId="0" applyNumberFormat="1" applyFont="1" applyFill="1" applyBorder="1" applyAlignment="1" applyProtection="1">
      <alignment horizontal="center" vertical="center" wrapText="1"/>
    </xf>
    <xf numFmtId="0" fontId="0" fillId="0" borderId="7" xfId="0" applyBorder="1"/>
    <xf numFmtId="0" fontId="12" fillId="0" borderId="6" xfId="0" applyFont="1" applyBorder="1" applyAlignment="1">
      <alignment horizontal="left" wrapText="1"/>
    </xf>
    <xf numFmtId="49" fontId="14" fillId="0" borderId="6" xfId="0" applyNumberFormat="1" applyFont="1" applyFill="1" applyBorder="1" applyAlignment="1" applyProtection="1">
      <alignment wrapText="1"/>
      <protection locked="0"/>
    </xf>
    <xf numFmtId="0" fontId="11" fillId="0" borderId="6" xfId="0" applyFont="1" applyBorder="1" applyAlignment="1">
      <alignment horizontal="justify"/>
    </xf>
    <xf numFmtId="49" fontId="8" fillId="0" borderId="6" xfId="0" applyNumberFormat="1" applyFont="1" applyFill="1" applyBorder="1" applyAlignment="1" applyProtection="1">
      <alignment wrapText="1"/>
      <protection locked="0"/>
    </xf>
    <xf numFmtId="0" fontId="12" fillId="0" borderId="6" xfId="0" applyFont="1" applyBorder="1" applyAlignment="1">
      <alignment horizontal="justify"/>
    </xf>
    <xf numFmtId="0" fontId="1" fillId="0" borderId="7" xfId="0" applyFont="1" applyBorder="1"/>
    <xf numFmtId="49" fontId="11" fillId="0" borderId="6" xfId="0" applyNumberFormat="1" applyFont="1" applyBorder="1" applyAlignment="1">
      <alignment wrapText="1"/>
    </xf>
    <xf numFmtId="0" fontId="11" fillId="0" borderId="6" xfId="0" applyFont="1" applyFill="1" applyBorder="1" applyAlignment="1">
      <alignment horizontal="justify"/>
    </xf>
    <xf numFmtId="0" fontId="12" fillId="0" borderId="6" xfId="2" applyFont="1" applyFill="1" applyBorder="1" applyAlignment="1">
      <alignment horizontal="justify" vertical="top" wrapText="1"/>
    </xf>
    <xf numFmtId="49" fontId="14" fillId="0" borderId="8" xfId="0" applyNumberFormat="1" applyFont="1" applyFill="1" applyBorder="1" applyAlignment="1" applyProtection="1">
      <alignment vertical="top" wrapText="1"/>
      <protection locked="0"/>
    </xf>
    <xf numFmtId="0" fontId="15" fillId="0" borderId="8" xfId="0" applyNumberFormat="1" applyFont="1" applyFill="1" applyBorder="1" applyAlignment="1" applyProtection="1"/>
    <xf numFmtId="49" fontId="14" fillId="0" borderId="9" xfId="0" applyNumberFormat="1" applyFont="1" applyFill="1" applyBorder="1" applyAlignment="1" applyProtection="1">
      <alignment wrapText="1"/>
      <protection locked="0"/>
    </xf>
    <xf numFmtId="49" fontId="21" fillId="0" borderId="10" xfId="0" applyNumberFormat="1" applyFont="1" applyFill="1" applyBorder="1" applyAlignment="1" applyProtection="1">
      <alignment wrapText="1"/>
      <protection locked="0"/>
    </xf>
    <xf numFmtId="164" fontId="9" fillId="0" borderId="10" xfId="0" applyNumberFormat="1" applyFont="1" applyFill="1" applyBorder="1" applyAlignment="1" applyProtection="1">
      <alignment horizontal="center" wrapText="1"/>
      <protection locked="0"/>
    </xf>
    <xf numFmtId="164" fontId="14" fillId="0" borderId="10" xfId="0" applyNumberFormat="1" applyFont="1" applyBorder="1" applyAlignment="1">
      <alignment horizontal="center" vertical="top"/>
    </xf>
    <xf numFmtId="168" fontId="14" fillId="0" borderId="10" xfId="0" applyNumberFormat="1" applyFont="1" applyBorder="1" applyAlignment="1">
      <alignment horizontal="center" vertical="top"/>
    </xf>
    <xf numFmtId="0" fontId="1" fillId="0" borderId="11" xfId="0" applyFont="1" applyBorder="1"/>
    <xf numFmtId="0" fontId="7" fillId="0" borderId="7" xfId="0" applyFont="1" applyBorder="1" applyAlignment="1">
      <alignment horizontal="center" vertical="center"/>
    </xf>
    <xf numFmtId="168" fontId="8" fillId="0" borderId="2" xfId="0" applyNumberFormat="1" applyFont="1" applyBorder="1" applyAlignment="1">
      <alignment horizontal="center" vertical="top"/>
    </xf>
    <xf numFmtId="0" fontId="0" fillId="0" borderId="13" xfId="0" applyBorder="1"/>
    <xf numFmtId="0" fontId="1" fillId="0" borderId="14" xfId="0" applyFont="1" applyBorder="1"/>
    <xf numFmtId="0" fontId="11" fillId="0" borderId="6" xfId="0" applyFont="1" applyBorder="1" applyAlignment="1">
      <alignment horizontal="justify" vertical="top"/>
    </xf>
    <xf numFmtId="0" fontId="0" fillId="0" borderId="14" xfId="0" applyBorder="1"/>
    <xf numFmtId="49" fontId="8" fillId="0" borderId="6" xfId="0" applyNumberFormat="1" applyFont="1" applyFill="1" applyBorder="1" applyAlignment="1" applyProtection="1">
      <alignment vertical="top" wrapText="1"/>
      <protection locked="0"/>
    </xf>
    <xf numFmtId="0" fontId="24" fillId="0" borderId="14" xfId="0" applyFont="1" applyBorder="1"/>
    <xf numFmtId="168" fontId="14" fillId="0" borderId="2" xfId="0" applyNumberFormat="1" applyFont="1" applyBorder="1" applyAlignment="1">
      <alignment horizontal="center" vertical="top"/>
    </xf>
    <xf numFmtId="0" fontId="21" fillId="0" borderId="14" xfId="0" applyFont="1" applyBorder="1"/>
    <xf numFmtId="0" fontId="12" fillId="0" borderId="6" xfId="0" applyFont="1" applyBorder="1" applyAlignment="1">
      <alignment horizontal="justify" vertical="top"/>
    </xf>
    <xf numFmtId="0" fontId="3" fillId="0" borderId="12" xfId="1" applyFont="1" applyFill="1" applyBorder="1" applyAlignment="1">
      <alignment horizontal="right" wrapText="1"/>
    </xf>
    <xf numFmtId="0" fontId="0" fillId="0" borderId="12" xfId="0" applyBorder="1" applyAlignment="1"/>
    <xf numFmtId="0" fontId="7" fillId="0" borderId="0" xfId="0" applyNumberFormat="1" applyFont="1" applyFill="1" applyBorder="1" applyAlignment="1" applyProtection="1">
      <alignment horizontal="center" wrapText="1"/>
      <protection locked="0"/>
    </xf>
    <xf numFmtId="0" fontId="4" fillId="0" borderId="0" xfId="2" applyFont="1" applyFill="1" applyAlignment="1">
      <alignment horizontal="left"/>
    </xf>
    <xf numFmtId="0" fontId="3" fillId="0" borderId="0" xfId="1" applyFont="1" applyFill="1" applyAlignment="1">
      <alignment horizontal="center" vertical="center" wrapText="1"/>
    </xf>
    <xf numFmtId="0" fontId="24" fillId="0" borderId="15" xfId="0" applyFont="1" applyBorder="1" applyAlignment="1">
      <alignment horizontal="center" wrapText="1"/>
    </xf>
    <xf numFmtId="0" fontId="24" fillId="0" borderId="16" xfId="0" applyFont="1" applyBorder="1" applyAlignment="1">
      <alignment horizontal="center"/>
    </xf>
    <xf numFmtId="0" fontId="24" fillId="0" borderId="17" xfId="0" applyFont="1" applyBorder="1" applyAlignment="1">
      <alignment horizontal="center"/>
    </xf>
    <xf numFmtId="0" fontId="21" fillId="0" borderId="13" xfId="0" applyFont="1" applyBorder="1" applyAlignment="1">
      <alignment horizontal="center" wrapText="1"/>
    </xf>
    <xf numFmtId="0" fontId="21" fillId="0" borderId="18"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wrapText="1"/>
    </xf>
    <xf numFmtId="0" fontId="21" fillId="0" borderId="16" xfId="0" applyFont="1" applyBorder="1" applyAlignment="1">
      <alignment horizontal="center"/>
    </xf>
    <xf numFmtId="0" fontId="21" fillId="0" borderId="17" xfId="0" applyFont="1" applyBorder="1" applyAlignment="1">
      <alignment horizontal="center"/>
    </xf>
    <xf numFmtId="0" fontId="23" fillId="0" borderId="15" xfId="0" applyFont="1" applyBorder="1" applyAlignment="1">
      <alignment horizontal="center" wrapText="1"/>
    </xf>
    <xf numFmtId="0" fontId="23" fillId="0" borderId="16" xfId="0" applyFont="1" applyBorder="1" applyAlignment="1">
      <alignment horizontal="center"/>
    </xf>
  </cellXfs>
  <cellStyles count="3">
    <cellStyle name="Обычный" xfId="0" builtinId="0"/>
    <cellStyle name="Обычный 2" xfId="1"/>
    <cellStyle name="Обычный_Приложение 6, 7 раздел подраздел"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7C7C7"/>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tabSelected="1" topLeftCell="A4" zoomScaleNormal="100" zoomScaleSheetLayoutView="100" workbookViewId="0">
      <selection activeCell="E5" sqref="E5"/>
    </sheetView>
  </sheetViews>
  <sheetFormatPr defaultColWidth="10.28515625" defaultRowHeight="15" outlineLevelRow="3" x14ac:dyDescent="0.2"/>
  <cols>
    <col min="1" max="1" width="30.5703125" style="2" customWidth="1"/>
    <col min="2" max="2" width="6.140625" style="2" customWidth="1"/>
    <col min="3" max="3" width="22.42578125" style="2" customWidth="1"/>
    <col min="4" max="4" width="20.5703125" style="1" customWidth="1"/>
    <col min="5" max="5" width="14.140625" customWidth="1"/>
    <col min="6" max="6" width="8.140625" customWidth="1"/>
    <col min="7" max="7" width="87.7109375" customWidth="1"/>
  </cols>
  <sheetData>
    <row r="1" spans="1:7" ht="0.75" hidden="1" customHeight="1" x14ac:dyDescent="0.25">
      <c r="C1" s="82"/>
      <c r="D1" s="82"/>
    </row>
    <row r="2" spans="1:7" ht="16.5" hidden="1" x14ac:dyDescent="0.25">
      <c r="C2" s="82"/>
      <c r="D2" s="82"/>
    </row>
    <row r="3" spans="1:7" ht="16.5" hidden="1" x14ac:dyDescent="0.25">
      <c r="C3" s="82"/>
      <c r="D3" s="82"/>
    </row>
    <row r="4" spans="1:7" ht="16.5" x14ac:dyDescent="0.25">
      <c r="C4" s="83"/>
      <c r="D4" s="83"/>
    </row>
    <row r="5" spans="1:7" ht="69.75" customHeight="1" x14ac:dyDescent="0.2">
      <c r="A5" s="84" t="s">
        <v>129</v>
      </c>
      <c r="B5" s="84"/>
      <c r="C5" s="84"/>
      <c r="D5" s="84"/>
    </row>
    <row r="6" spans="1:7" ht="21.75" customHeight="1" thickBot="1" x14ac:dyDescent="0.35">
      <c r="A6" s="80" t="s">
        <v>1</v>
      </c>
      <c r="B6" s="80"/>
      <c r="C6" s="80"/>
      <c r="D6" s="80"/>
      <c r="E6" s="81"/>
      <c r="F6" s="81"/>
      <c r="G6" s="81"/>
    </row>
    <row r="7" spans="1:7" ht="55.5" customHeight="1" x14ac:dyDescent="0.2">
      <c r="A7" s="45" t="s">
        <v>0</v>
      </c>
      <c r="B7" s="46" t="s">
        <v>11</v>
      </c>
      <c r="C7" s="46" t="s">
        <v>130</v>
      </c>
      <c r="D7" s="46" t="s">
        <v>10</v>
      </c>
      <c r="E7" s="47" t="s">
        <v>131</v>
      </c>
      <c r="F7" s="48" t="s">
        <v>132</v>
      </c>
      <c r="G7" s="49" t="s">
        <v>133</v>
      </c>
    </row>
    <row r="8" spans="1:7" ht="16.5" x14ac:dyDescent="0.25">
      <c r="A8" s="50">
        <v>1</v>
      </c>
      <c r="B8" s="4">
        <v>2</v>
      </c>
      <c r="C8" s="4">
        <v>3</v>
      </c>
      <c r="D8" s="4">
        <v>4</v>
      </c>
      <c r="E8" s="38">
        <v>5</v>
      </c>
      <c r="F8" s="38">
        <v>6</v>
      </c>
      <c r="G8" s="69">
        <v>7</v>
      </c>
    </row>
    <row r="9" spans="1:7" ht="68.25" customHeight="1" x14ac:dyDescent="0.2">
      <c r="A9" s="52" t="s">
        <v>92</v>
      </c>
      <c r="B9" s="26" t="s">
        <v>49</v>
      </c>
      <c r="C9" s="20">
        <f>C10+C11+C12</f>
        <v>34828.122069999998</v>
      </c>
      <c r="D9" s="20">
        <f>D10+D11+D12</f>
        <v>34453.04088</v>
      </c>
      <c r="E9" s="39">
        <f>C9-D9</f>
        <v>375.08118999999999</v>
      </c>
      <c r="F9" s="40">
        <f>D9/C9*100</f>
        <v>98.9</v>
      </c>
      <c r="G9" s="51"/>
    </row>
    <row r="10" spans="1:7" ht="38.25" customHeight="1" x14ac:dyDescent="0.25">
      <c r="A10" s="53" t="s">
        <v>88</v>
      </c>
      <c r="B10" s="26"/>
      <c r="C10" s="16">
        <f>C14+C18+C262</f>
        <v>0</v>
      </c>
      <c r="D10" s="16">
        <f>D14+D18+D262</f>
        <v>0</v>
      </c>
      <c r="E10" s="39">
        <f t="shared" ref="E10:E73" si="0">C10-D10</f>
        <v>0</v>
      </c>
      <c r="F10" s="40">
        <v>0</v>
      </c>
      <c r="G10" s="51"/>
    </row>
    <row r="11" spans="1:7" ht="18" customHeight="1" x14ac:dyDescent="0.25">
      <c r="A11" s="53" t="s">
        <v>4</v>
      </c>
      <c r="B11" s="26"/>
      <c r="C11" s="16">
        <f>C15+C19+C263</f>
        <v>0</v>
      </c>
      <c r="D11" s="16">
        <f>D15+D19+D263</f>
        <v>0</v>
      </c>
      <c r="E11" s="39">
        <f t="shared" si="0"/>
        <v>0</v>
      </c>
      <c r="F11" s="40">
        <v>0</v>
      </c>
      <c r="G11" s="51"/>
    </row>
    <row r="12" spans="1:7" ht="18" customHeight="1" x14ac:dyDescent="0.25">
      <c r="A12" s="53" t="s">
        <v>5</v>
      </c>
      <c r="B12" s="26"/>
      <c r="C12" s="16">
        <f>C16+C20+C264+C24</f>
        <v>34828.122069999998</v>
      </c>
      <c r="D12" s="16">
        <f>D16+D20+D264+D24</f>
        <v>34453.04088</v>
      </c>
      <c r="E12" s="39">
        <f t="shared" si="0"/>
        <v>375.08118999999999</v>
      </c>
      <c r="F12" s="40">
        <f t="shared" ref="F12:F75" si="1">D12/C12*100</f>
        <v>98.9</v>
      </c>
      <c r="G12" s="51"/>
    </row>
    <row r="13" spans="1:7" ht="60.75" customHeight="1" outlineLevel="1" x14ac:dyDescent="0.25">
      <c r="A13" s="54" t="s">
        <v>119</v>
      </c>
      <c r="B13" s="27" t="s">
        <v>50</v>
      </c>
      <c r="C13" s="13">
        <f>C14+C15+C16</f>
        <v>810</v>
      </c>
      <c r="D13" s="13">
        <f>D14+D15+D16</f>
        <v>810</v>
      </c>
      <c r="E13" s="41">
        <f t="shared" si="0"/>
        <v>0</v>
      </c>
      <c r="F13" s="42">
        <f t="shared" si="1"/>
        <v>100</v>
      </c>
      <c r="G13" s="51"/>
    </row>
    <row r="14" spans="1:7" ht="21" customHeight="1" outlineLevel="1" x14ac:dyDescent="0.25">
      <c r="A14" s="55" t="s">
        <v>79</v>
      </c>
      <c r="B14" s="27"/>
      <c r="C14" s="13">
        <v>0</v>
      </c>
      <c r="D14" s="13">
        <v>0</v>
      </c>
      <c r="E14" s="41">
        <f t="shared" si="0"/>
        <v>0</v>
      </c>
      <c r="F14" s="42">
        <v>0</v>
      </c>
      <c r="G14" s="51"/>
    </row>
    <row r="15" spans="1:7" ht="19.5" customHeight="1" outlineLevel="1" x14ac:dyDescent="0.25">
      <c r="A15" s="55" t="s">
        <v>4</v>
      </c>
      <c r="B15" s="27"/>
      <c r="C15" s="13">
        <v>0</v>
      </c>
      <c r="D15" s="13">
        <v>0</v>
      </c>
      <c r="E15" s="41">
        <f t="shared" si="0"/>
        <v>0</v>
      </c>
      <c r="F15" s="42">
        <v>0</v>
      </c>
      <c r="G15" s="51"/>
    </row>
    <row r="16" spans="1:7" ht="20.25" customHeight="1" outlineLevel="1" x14ac:dyDescent="0.25">
      <c r="A16" s="55" t="s">
        <v>5</v>
      </c>
      <c r="B16" s="27"/>
      <c r="C16" s="13">
        <v>810</v>
      </c>
      <c r="D16" s="13">
        <v>810</v>
      </c>
      <c r="E16" s="41">
        <f t="shared" si="0"/>
        <v>0</v>
      </c>
      <c r="F16" s="42">
        <f t="shared" si="1"/>
        <v>100</v>
      </c>
      <c r="G16" s="51"/>
    </row>
    <row r="17" spans="1:7" ht="75" outlineLevel="1" x14ac:dyDescent="0.25">
      <c r="A17" s="54" t="s">
        <v>120</v>
      </c>
      <c r="B17" s="27" t="s">
        <v>51</v>
      </c>
      <c r="C17" s="13">
        <f>C18+C19+C20</f>
        <v>16297.3912</v>
      </c>
      <c r="D17" s="13">
        <f>D18+D19+D20</f>
        <v>16187.31726</v>
      </c>
      <c r="E17" s="41">
        <f t="shared" si="0"/>
        <v>110.07393999999999</v>
      </c>
      <c r="F17" s="42">
        <f t="shared" si="1"/>
        <v>99.3</v>
      </c>
      <c r="G17" s="51"/>
    </row>
    <row r="18" spans="1:7" ht="15.75" outlineLevel="1" x14ac:dyDescent="0.25">
      <c r="A18" s="55" t="s">
        <v>79</v>
      </c>
      <c r="B18" s="27"/>
      <c r="C18" s="14">
        <v>0</v>
      </c>
      <c r="D18" s="11">
        <v>0</v>
      </c>
      <c r="E18" s="41">
        <f t="shared" si="0"/>
        <v>0</v>
      </c>
      <c r="F18" s="42">
        <v>0</v>
      </c>
      <c r="G18" s="51"/>
    </row>
    <row r="19" spans="1:7" ht="15.75" outlineLevel="1" x14ac:dyDescent="0.25">
      <c r="A19" s="55" t="s">
        <v>4</v>
      </c>
      <c r="B19" s="27"/>
      <c r="C19" s="14">
        <v>0</v>
      </c>
      <c r="D19" s="11">
        <v>0</v>
      </c>
      <c r="E19" s="41">
        <f t="shared" si="0"/>
        <v>0</v>
      </c>
      <c r="F19" s="42">
        <v>0</v>
      </c>
      <c r="G19" s="51"/>
    </row>
    <row r="20" spans="1:7" ht="15.75" outlineLevel="1" x14ac:dyDescent="0.25">
      <c r="A20" s="55" t="s">
        <v>5</v>
      </c>
      <c r="B20" s="27"/>
      <c r="C20" s="10">
        <v>16297.3912</v>
      </c>
      <c r="D20" s="13">
        <v>16187.31726</v>
      </c>
      <c r="E20" s="41">
        <f t="shared" si="0"/>
        <v>110.07393999999999</v>
      </c>
      <c r="F20" s="42">
        <f t="shared" si="1"/>
        <v>99.3</v>
      </c>
      <c r="G20" s="51"/>
    </row>
    <row r="21" spans="1:7" ht="76.5" customHeight="1" outlineLevel="2" x14ac:dyDescent="0.25">
      <c r="A21" s="54" t="s">
        <v>121</v>
      </c>
      <c r="B21" s="27" t="s">
        <v>52</v>
      </c>
      <c r="C21" s="13">
        <f>C22+C23+C24</f>
        <v>17720.730869999999</v>
      </c>
      <c r="D21" s="13">
        <f>D22+D23+D24</f>
        <v>17455.723620000001</v>
      </c>
      <c r="E21" s="41">
        <f t="shared" si="0"/>
        <v>265.00725</v>
      </c>
      <c r="F21" s="42">
        <f t="shared" si="1"/>
        <v>98.5</v>
      </c>
      <c r="G21" s="51"/>
    </row>
    <row r="22" spans="1:7" ht="15.75" outlineLevel="2" x14ac:dyDescent="0.25">
      <c r="A22" s="55" t="s">
        <v>79</v>
      </c>
      <c r="B22" s="27"/>
      <c r="C22" s="14">
        <v>0</v>
      </c>
      <c r="D22" s="11">
        <v>0</v>
      </c>
      <c r="E22" s="41">
        <f t="shared" si="0"/>
        <v>0</v>
      </c>
      <c r="F22" s="42">
        <v>0</v>
      </c>
      <c r="G22" s="51"/>
    </row>
    <row r="23" spans="1:7" ht="15.75" outlineLevel="2" x14ac:dyDescent="0.25">
      <c r="A23" s="55" t="s">
        <v>4</v>
      </c>
      <c r="B23" s="27"/>
      <c r="C23" s="14">
        <v>0</v>
      </c>
      <c r="D23" s="11">
        <v>0</v>
      </c>
      <c r="E23" s="41">
        <f t="shared" si="0"/>
        <v>0</v>
      </c>
      <c r="F23" s="42">
        <v>0</v>
      </c>
      <c r="G23" s="51"/>
    </row>
    <row r="24" spans="1:7" ht="15.75" outlineLevel="2" x14ac:dyDescent="0.25">
      <c r="A24" s="55" t="s">
        <v>5</v>
      </c>
      <c r="B24" s="27"/>
      <c r="C24" s="10">
        <v>17720.730869999999</v>
      </c>
      <c r="D24" s="13">
        <v>17455.723620000001</v>
      </c>
      <c r="E24" s="41">
        <f t="shared" si="0"/>
        <v>265.00725</v>
      </c>
      <c r="F24" s="42">
        <f t="shared" si="1"/>
        <v>98.5</v>
      </c>
      <c r="G24" s="51"/>
    </row>
    <row r="25" spans="1:7" ht="55.5" customHeight="1" outlineLevel="2" x14ac:dyDescent="0.2">
      <c r="A25" s="56" t="s">
        <v>93</v>
      </c>
      <c r="B25" s="28" t="s">
        <v>48</v>
      </c>
      <c r="C25" s="20">
        <f>C26+C27+C28</f>
        <v>838540.18247</v>
      </c>
      <c r="D25" s="20">
        <f>D26+D27+D28</f>
        <v>814293.70684999996</v>
      </c>
      <c r="E25" s="39">
        <f t="shared" si="0"/>
        <v>24246.475620000001</v>
      </c>
      <c r="F25" s="40">
        <f t="shared" si="1"/>
        <v>97.1</v>
      </c>
      <c r="G25" s="51"/>
    </row>
    <row r="26" spans="1:7" ht="25.5" customHeight="1" outlineLevel="2" x14ac:dyDescent="0.25">
      <c r="A26" s="53" t="s">
        <v>88</v>
      </c>
      <c r="B26" s="28"/>
      <c r="C26" s="15">
        <f t="shared" ref="C26:D28" si="2">C30+C34+C38+C42</f>
        <v>849.024</v>
      </c>
      <c r="D26" s="15">
        <f t="shared" si="2"/>
        <v>849.024</v>
      </c>
      <c r="E26" s="39">
        <f t="shared" si="0"/>
        <v>0</v>
      </c>
      <c r="F26" s="40">
        <f t="shared" si="1"/>
        <v>100</v>
      </c>
      <c r="G26" s="51"/>
    </row>
    <row r="27" spans="1:7" ht="14.25" customHeight="1" outlineLevel="2" x14ac:dyDescent="0.25">
      <c r="A27" s="53" t="s">
        <v>4</v>
      </c>
      <c r="B27" s="28"/>
      <c r="C27" s="15">
        <f>C31+C35+C39+C43</f>
        <v>515617.36739999999</v>
      </c>
      <c r="D27" s="15">
        <f>D31+D35+D39+D43</f>
        <v>492548.72071000002</v>
      </c>
      <c r="E27" s="39">
        <f t="shared" si="0"/>
        <v>23068.646690000001</v>
      </c>
      <c r="F27" s="40">
        <f t="shared" si="1"/>
        <v>95.5</v>
      </c>
      <c r="G27" s="51"/>
    </row>
    <row r="28" spans="1:7" ht="14.25" customHeight="1" outlineLevel="2" x14ac:dyDescent="0.25">
      <c r="A28" s="53" t="s">
        <v>5</v>
      </c>
      <c r="B28" s="28"/>
      <c r="C28" s="15">
        <f t="shared" si="2"/>
        <v>322073.79106999998</v>
      </c>
      <c r="D28" s="15">
        <f t="shared" si="2"/>
        <v>320895.96214000002</v>
      </c>
      <c r="E28" s="39">
        <f t="shared" si="0"/>
        <v>1177.8289299999999</v>
      </c>
      <c r="F28" s="40">
        <f t="shared" si="1"/>
        <v>99.6</v>
      </c>
      <c r="G28" s="51"/>
    </row>
    <row r="29" spans="1:7" ht="129" customHeight="1" outlineLevel="2" x14ac:dyDescent="0.2">
      <c r="A29" s="73" t="s">
        <v>17</v>
      </c>
      <c r="B29" s="27" t="s">
        <v>53</v>
      </c>
      <c r="C29" s="13">
        <f>C30+C31+C32</f>
        <v>354484.67293</v>
      </c>
      <c r="D29" s="13">
        <f>D30+D31+D32</f>
        <v>345548.11576999997</v>
      </c>
      <c r="E29" s="41">
        <f t="shared" si="0"/>
        <v>8936.5571600000003</v>
      </c>
      <c r="F29" s="42">
        <f t="shared" si="1"/>
        <v>97.5</v>
      </c>
      <c r="G29" s="88" t="s">
        <v>141</v>
      </c>
    </row>
    <row r="30" spans="1:7" ht="24.75" customHeight="1" outlineLevel="2" x14ac:dyDescent="0.25">
      <c r="A30" s="55" t="s">
        <v>79</v>
      </c>
      <c r="B30" s="27"/>
      <c r="C30" s="10">
        <v>849.024</v>
      </c>
      <c r="D30" s="13">
        <v>849.024</v>
      </c>
      <c r="E30" s="41">
        <f t="shared" si="0"/>
        <v>0</v>
      </c>
      <c r="F30" s="42">
        <f t="shared" si="1"/>
        <v>100</v>
      </c>
      <c r="G30" s="89"/>
    </row>
    <row r="31" spans="1:7" ht="27" customHeight="1" outlineLevel="2" x14ac:dyDescent="0.25">
      <c r="A31" s="55" t="s">
        <v>4</v>
      </c>
      <c r="B31" s="27"/>
      <c r="C31" s="10">
        <v>213214.39170000001</v>
      </c>
      <c r="D31" s="13">
        <v>204412.78263999999</v>
      </c>
      <c r="E31" s="41">
        <f t="shared" si="0"/>
        <v>8801.6090600000007</v>
      </c>
      <c r="F31" s="42">
        <f t="shared" si="1"/>
        <v>95.9</v>
      </c>
      <c r="G31" s="89"/>
    </row>
    <row r="32" spans="1:7" ht="24.75" customHeight="1" outlineLevel="2" x14ac:dyDescent="0.25">
      <c r="A32" s="55" t="s">
        <v>5</v>
      </c>
      <c r="B32" s="27"/>
      <c r="C32" s="10">
        <v>140421.25722999999</v>
      </c>
      <c r="D32" s="13">
        <v>140286.30913000001</v>
      </c>
      <c r="E32" s="41">
        <f t="shared" si="0"/>
        <v>134.94810000000001</v>
      </c>
      <c r="F32" s="42">
        <f t="shared" si="1"/>
        <v>99.9</v>
      </c>
      <c r="G32" s="90"/>
    </row>
    <row r="33" spans="1:7" ht="162.75" customHeight="1" outlineLevel="2" x14ac:dyDescent="0.2">
      <c r="A33" s="73" t="s">
        <v>18</v>
      </c>
      <c r="B33" s="27" t="s">
        <v>54</v>
      </c>
      <c r="C33" s="13">
        <f>C34+C35+C36</f>
        <v>372224.07816999999</v>
      </c>
      <c r="D33" s="13">
        <f>D34+D35+D36</f>
        <v>362626.88617000001</v>
      </c>
      <c r="E33" s="41">
        <f t="shared" si="0"/>
        <v>9597.1919999999991</v>
      </c>
      <c r="F33" s="42">
        <f t="shared" si="1"/>
        <v>97.4</v>
      </c>
      <c r="G33" s="88" t="s">
        <v>140</v>
      </c>
    </row>
    <row r="34" spans="1:7" ht="24.75" customHeight="1" outlineLevel="2" x14ac:dyDescent="0.25">
      <c r="A34" s="55" t="s">
        <v>79</v>
      </c>
      <c r="B34" s="27"/>
      <c r="C34" s="10">
        <v>0</v>
      </c>
      <c r="D34" s="11">
        <v>0</v>
      </c>
      <c r="E34" s="41">
        <f t="shared" si="0"/>
        <v>0</v>
      </c>
      <c r="F34" s="42">
        <v>0</v>
      </c>
      <c r="G34" s="89"/>
    </row>
    <row r="35" spans="1:7" ht="26.25" customHeight="1" outlineLevel="2" x14ac:dyDescent="0.25">
      <c r="A35" s="55" t="s">
        <v>4</v>
      </c>
      <c r="B35" s="27"/>
      <c r="C35" s="10">
        <v>285483.83270000003</v>
      </c>
      <c r="D35" s="13">
        <v>276225.12287000002</v>
      </c>
      <c r="E35" s="41">
        <f t="shared" si="0"/>
        <v>9258.7098299999998</v>
      </c>
      <c r="F35" s="42">
        <f t="shared" si="1"/>
        <v>96.8</v>
      </c>
      <c r="G35" s="89"/>
    </row>
    <row r="36" spans="1:7" ht="24" customHeight="1" outlineLevel="2" x14ac:dyDescent="0.25">
      <c r="A36" s="55" t="s">
        <v>5</v>
      </c>
      <c r="B36" s="27"/>
      <c r="C36" s="10">
        <v>86740.245469999994</v>
      </c>
      <c r="D36" s="13">
        <v>86401.763300000006</v>
      </c>
      <c r="E36" s="41">
        <f t="shared" si="0"/>
        <v>338.48217</v>
      </c>
      <c r="F36" s="42">
        <f t="shared" si="1"/>
        <v>99.6</v>
      </c>
      <c r="G36" s="90"/>
    </row>
    <row r="37" spans="1:7" s="3" customFormat="1" ht="284.25" customHeight="1" outlineLevel="3" x14ac:dyDescent="0.2">
      <c r="A37" s="73" t="s">
        <v>19</v>
      </c>
      <c r="B37" s="27" t="s">
        <v>55</v>
      </c>
      <c r="C37" s="13">
        <f>C38+C39+C40</f>
        <v>70852.664279999997</v>
      </c>
      <c r="D37" s="13">
        <f>D38+D39+D40</f>
        <v>65370.101450000002</v>
      </c>
      <c r="E37" s="41">
        <f t="shared" si="0"/>
        <v>5482.5628299999998</v>
      </c>
      <c r="F37" s="70">
        <f t="shared" si="1"/>
        <v>92.3</v>
      </c>
      <c r="G37" s="91" t="s">
        <v>134</v>
      </c>
    </row>
    <row r="38" spans="1:7" s="3" customFormat="1" ht="24.75" customHeight="1" outlineLevel="3" x14ac:dyDescent="0.25">
      <c r="A38" s="55" t="s">
        <v>79</v>
      </c>
      <c r="B38" s="27"/>
      <c r="C38" s="14">
        <v>0</v>
      </c>
      <c r="D38" s="11">
        <v>0</v>
      </c>
      <c r="E38" s="41">
        <f t="shared" si="0"/>
        <v>0</v>
      </c>
      <c r="F38" s="70">
        <v>0</v>
      </c>
      <c r="G38" s="92"/>
    </row>
    <row r="39" spans="1:7" s="3" customFormat="1" ht="23.25" customHeight="1" outlineLevel="3" x14ac:dyDescent="0.25">
      <c r="A39" s="55" t="s">
        <v>4</v>
      </c>
      <c r="B39" s="27"/>
      <c r="C39" s="10">
        <v>12040.924999999999</v>
      </c>
      <c r="D39" s="13">
        <v>7032.5972000000002</v>
      </c>
      <c r="E39" s="41">
        <f t="shared" si="0"/>
        <v>5008.3278</v>
      </c>
      <c r="F39" s="70">
        <f t="shared" si="1"/>
        <v>58.4</v>
      </c>
      <c r="G39" s="92"/>
    </row>
    <row r="40" spans="1:7" s="3" customFormat="1" ht="24.75" customHeight="1" outlineLevel="3" x14ac:dyDescent="0.25">
      <c r="A40" s="55" t="s">
        <v>5</v>
      </c>
      <c r="B40" s="27"/>
      <c r="C40" s="10">
        <v>58811.739280000002</v>
      </c>
      <c r="D40" s="13">
        <v>58337.504249999998</v>
      </c>
      <c r="E40" s="41">
        <f t="shared" si="0"/>
        <v>474.23502999999999</v>
      </c>
      <c r="F40" s="70">
        <f t="shared" si="1"/>
        <v>99.2</v>
      </c>
      <c r="G40" s="93"/>
    </row>
    <row r="41" spans="1:7" s="3" customFormat="1" ht="60.75" customHeight="1" outlineLevel="3" x14ac:dyDescent="0.25">
      <c r="A41" s="54" t="s">
        <v>122</v>
      </c>
      <c r="B41" s="27" t="s">
        <v>22</v>
      </c>
      <c r="C41" s="13">
        <f>C42+C43+C44</f>
        <v>40978.767090000001</v>
      </c>
      <c r="D41" s="13">
        <f>D42+D43+D44</f>
        <v>40748.603459999998</v>
      </c>
      <c r="E41" s="41">
        <f t="shared" si="0"/>
        <v>230.16363000000001</v>
      </c>
      <c r="F41" s="42">
        <f t="shared" si="1"/>
        <v>99.4</v>
      </c>
      <c r="G41" s="72"/>
    </row>
    <row r="42" spans="1:7" s="3" customFormat="1" ht="18.75" customHeight="1" outlineLevel="3" x14ac:dyDescent="0.25">
      <c r="A42" s="55" t="s">
        <v>79</v>
      </c>
      <c r="B42" s="27"/>
      <c r="C42" s="14">
        <v>0</v>
      </c>
      <c r="D42" s="11">
        <v>0</v>
      </c>
      <c r="E42" s="41">
        <f t="shared" si="0"/>
        <v>0</v>
      </c>
      <c r="F42" s="42">
        <v>0</v>
      </c>
      <c r="G42" s="57"/>
    </row>
    <row r="43" spans="1:7" s="3" customFormat="1" ht="18.75" customHeight="1" outlineLevel="3" x14ac:dyDescent="0.25">
      <c r="A43" s="55" t="s">
        <v>4</v>
      </c>
      <c r="B43" s="27"/>
      <c r="C43" s="14">
        <v>4878.2179999999998</v>
      </c>
      <c r="D43" s="11">
        <v>4878.2179999999998</v>
      </c>
      <c r="E43" s="41">
        <f t="shared" si="0"/>
        <v>0</v>
      </c>
      <c r="F43" s="42">
        <f t="shared" si="1"/>
        <v>100</v>
      </c>
      <c r="G43" s="57"/>
    </row>
    <row r="44" spans="1:7" s="3" customFormat="1" ht="18" customHeight="1" outlineLevel="3" x14ac:dyDescent="0.25">
      <c r="A44" s="55" t="s">
        <v>5</v>
      </c>
      <c r="B44" s="27"/>
      <c r="C44" s="10">
        <v>36100.54909</v>
      </c>
      <c r="D44" s="13">
        <v>35870.385459999998</v>
      </c>
      <c r="E44" s="41">
        <f t="shared" si="0"/>
        <v>230.16363000000001</v>
      </c>
      <c r="F44" s="42">
        <f t="shared" si="1"/>
        <v>99.4</v>
      </c>
      <c r="G44" s="57"/>
    </row>
    <row r="45" spans="1:7" ht="43.5" customHeight="1" outlineLevel="3" x14ac:dyDescent="0.2">
      <c r="A45" s="56" t="s">
        <v>94</v>
      </c>
      <c r="B45" s="28" t="s">
        <v>46</v>
      </c>
      <c r="C45" s="20">
        <f>C46+C47+C48</f>
        <v>837.39200000000005</v>
      </c>
      <c r="D45" s="20">
        <f>D46+D47+D48</f>
        <v>837.39200000000005</v>
      </c>
      <c r="E45" s="39">
        <f t="shared" si="0"/>
        <v>0</v>
      </c>
      <c r="F45" s="40">
        <f t="shared" si="1"/>
        <v>100</v>
      </c>
      <c r="G45" s="51"/>
    </row>
    <row r="46" spans="1:7" ht="33.75" customHeight="1" outlineLevel="3" x14ac:dyDescent="0.25">
      <c r="A46" s="53" t="s">
        <v>88</v>
      </c>
      <c r="B46" s="28"/>
      <c r="C46" s="15">
        <v>0</v>
      </c>
      <c r="D46" s="16">
        <v>0</v>
      </c>
      <c r="E46" s="39">
        <f t="shared" si="0"/>
        <v>0</v>
      </c>
      <c r="F46" s="40">
        <v>0</v>
      </c>
      <c r="G46" s="51"/>
    </row>
    <row r="47" spans="1:7" ht="21" customHeight="1" outlineLevel="3" x14ac:dyDescent="0.25">
      <c r="A47" s="53" t="s">
        <v>4</v>
      </c>
      <c r="B47" s="28"/>
      <c r="C47" s="15">
        <v>0</v>
      </c>
      <c r="D47" s="16">
        <v>0</v>
      </c>
      <c r="E47" s="39">
        <f t="shared" si="0"/>
        <v>0</v>
      </c>
      <c r="F47" s="40">
        <v>0</v>
      </c>
      <c r="G47" s="51"/>
    </row>
    <row r="48" spans="1:7" ht="21.75" customHeight="1" outlineLevel="3" x14ac:dyDescent="0.25">
      <c r="A48" s="53" t="s">
        <v>5</v>
      </c>
      <c r="B48" s="28"/>
      <c r="C48" s="15">
        <v>837.39200000000005</v>
      </c>
      <c r="D48" s="16">
        <v>837.39200000000005</v>
      </c>
      <c r="E48" s="39">
        <f t="shared" si="0"/>
        <v>0</v>
      </c>
      <c r="F48" s="40">
        <f t="shared" si="1"/>
        <v>100</v>
      </c>
      <c r="G48" s="51"/>
    </row>
    <row r="49" spans="1:7" ht="57.75" customHeight="1" outlineLevel="3" x14ac:dyDescent="0.2">
      <c r="A49" s="56" t="s">
        <v>95</v>
      </c>
      <c r="B49" s="28" t="s">
        <v>47</v>
      </c>
      <c r="C49" s="20">
        <f>C50+C51+C52</f>
        <v>40384.188309999998</v>
      </c>
      <c r="D49" s="20">
        <f>D50+D51+D52</f>
        <v>39723.498330000002</v>
      </c>
      <c r="E49" s="39">
        <f t="shared" si="0"/>
        <v>660.68997999999999</v>
      </c>
      <c r="F49" s="40">
        <f t="shared" si="1"/>
        <v>98.4</v>
      </c>
      <c r="G49" s="51"/>
    </row>
    <row r="50" spans="1:7" ht="30.75" customHeight="1" outlineLevel="3" x14ac:dyDescent="0.25">
      <c r="A50" s="53" t="s">
        <v>88</v>
      </c>
      <c r="B50" s="28"/>
      <c r="C50" s="15">
        <f t="shared" ref="C50:D52" si="3">C54+C58+C62+C66+C70+C74</f>
        <v>0</v>
      </c>
      <c r="D50" s="15">
        <f t="shared" si="3"/>
        <v>0</v>
      </c>
      <c r="E50" s="39">
        <f t="shared" si="0"/>
        <v>0</v>
      </c>
      <c r="F50" s="40">
        <v>0</v>
      </c>
      <c r="G50" s="51"/>
    </row>
    <row r="51" spans="1:7" ht="13.5" customHeight="1" outlineLevel="3" x14ac:dyDescent="0.25">
      <c r="A51" s="53" t="s">
        <v>4</v>
      </c>
      <c r="B51" s="28"/>
      <c r="C51" s="15">
        <f t="shared" si="3"/>
        <v>0</v>
      </c>
      <c r="D51" s="15">
        <f t="shared" si="3"/>
        <v>0</v>
      </c>
      <c r="E51" s="39">
        <f t="shared" si="0"/>
        <v>0</v>
      </c>
      <c r="F51" s="40">
        <v>0</v>
      </c>
      <c r="G51" s="51"/>
    </row>
    <row r="52" spans="1:7" ht="15" customHeight="1" outlineLevel="3" x14ac:dyDescent="0.25">
      <c r="A52" s="53" t="s">
        <v>5</v>
      </c>
      <c r="B52" s="28"/>
      <c r="C52" s="15">
        <f t="shared" si="3"/>
        <v>40384.188309999998</v>
      </c>
      <c r="D52" s="15">
        <f t="shared" si="3"/>
        <v>39723.498330000002</v>
      </c>
      <c r="E52" s="39">
        <f t="shared" si="0"/>
        <v>660.68997999999999</v>
      </c>
      <c r="F52" s="40">
        <f t="shared" si="1"/>
        <v>98.4</v>
      </c>
      <c r="G52" s="51"/>
    </row>
    <row r="53" spans="1:7" ht="45" customHeight="1" outlineLevel="3" x14ac:dyDescent="0.25">
      <c r="A53" s="54" t="s">
        <v>20</v>
      </c>
      <c r="B53" s="27" t="s">
        <v>56</v>
      </c>
      <c r="C53" s="13">
        <f>C54+C55+C56</f>
        <v>31998.639070000001</v>
      </c>
      <c r="D53" s="13">
        <f>D54+D55+D56</f>
        <v>31415.30186</v>
      </c>
      <c r="E53" s="41">
        <f t="shared" si="0"/>
        <v>583.33721000000003</v>
      </c>
      <c r="F53" s="42">
        <f t="shared" si="1"/>
        <v>98.2</v>
      </c>
      <c r="G53" s="51"/>
    </row>
    <row r="54" spans="1:7" ht="15.75" outlineLevel="3" x14ac:dyDescent="0.25">
      <c r="A54" s="55" t="s">
        <v>79</v>
      </c>
      <c r="B54" s="27"/>
      <c r="C54" s="14" t="s">
        <v>13</v>
      </c>
      <c r="D54" s="11">
        <v>0</v>
      </c>
      <c r="E54" s="41">
        <f t="shared" si="0"/>
        <v>0</v>
      </c>
      <c r="F54" s="42">
        <v>0</v>
      </c>
      <c r="G54" s="51"/>
    </row>
    <row r="55" spans="1:7" ht="15.75" outlineLevel="3" x14ac:dyDescent="0.25">
      <c r="A55" s="55" t="s">
        <v>4</v>
      </c>
      <c r="B55" s="27"/>
      <c r="C55" s="14" t="s">
        <v>13</v>
      </c>
      <c r="D55" s="11">
        <v>0</v>
      </c>
      <c r="E55" s="41">
        <f t="shared" si="0"/>
        <v>0</v>
      </c>
      <c r="F55" s="42">
        <v>0</v>
      </c>
      <c r="G55" s="51"/>
    </row>
    <row r="56" spans="1:7" ht="15.75" outlineLevel="3" x14ac:dyDescent="0.25">
      <c r="A56" s="55" t="s">
        <v>5</v>
      </c>
      <c r="B56" s="27"/>
      <c r="C56" s="10">
        <v>31998.639070000001</v>
      </c>
      <c r="D56" s="13">
        <v>31415.30186</v>
      </c>
      <c r="E56" s="41">
        <f t="shared" si="0"/>
        <v>583.33721000000003</v>
      </c>
      <c r="F56" s="42">
        <f t="shared" si="1"/>
        <v>98.2</v>
      </c>
      <c r="G56" s="51"/>
    </row>
    <row r="57" spans="1:7" ht="35.25" customHeight="1" outlineLevel="3" x14ac:dyDescent="0.25">
      <c r="A57" s="54" t="s">
        <v>123</v>
      </c>
      <c r="B57" s="27" t="s">
        <v>57</v>
      </c>
      <c r="C57" s="13">
        <f>C58+C59+C60</f>
        <v>2234.0311000000002</v>
      </c>
      <c r="D57" s="13">
        <f>D58+D59+D60</f>
        <v>2211.00945</v>
      </c>
      <c r="E57" s="41">
        <f t="shared" si="0"/>
        <v>23.021650000000001</v>
      </c>
      <c r="F57" s="42">
        <f t="shared" si="1"/>
        <v>99</v>
      </c>
      <c r="G57" s="51"/>
    </row>
    <row r="58" spans="1:7" ht="18" customHeight="1" outlineLevel="3" x14ac:dyDescent="0.25">
      <c r="A58" s="55" t="s">
        <v>79</v>
      </c>
      <c r="B58" s="27"/>
      <c r="C58" s="14" t="s">
        <v>13</v>
      </c>
      <c r="D58" s="11">
        <v>0</v>
      </c>
      <c r="E58" s="41">
        <f t="shared" si="0"/>
        <v>0</v>
      </c>
      <c r="F58" s="42">
        <v>0</v>
      </c>
      <c r="G58" s="51"/>
    </row>
    <row r="59" spans="1:7" ht="19.5" customHeight="1" outlineLevel="3" x14ac:dyDescent="0.25">
      <c r="A59" s="55" t="s">
        <v>4</v>
      </c>
      <c r="B59" s="27"/>
      <c r="C59" s="14" t="s">
        <v>13</v>
      </c>
      <c r="D59" s="11">
        <v>0</v>
      </c>
      <c r="E59" s="41">
        <f t="shared" si="0"/>
        <v>0</v>
      </c>
      <c r="F59" s="42">
        <v>0</v>
      </c>
      <c r="G59" s="51"/>
    </row>
    <row r="60" spans="1:7" ht="18.75" customHeight="1" outlineLevel="3" x14ac:dyDescent="0.25">
      <c r="A60" s="55" t="s">
        <v>5</v>
      </c>
      <c r="B60" s="27"/>
      <c r="C60" s="10">
        <v>2234.0311000000002</v>
      </c>
      <c r="D60" s="13">
        <v>2211.00945</v>
      </c>
      <c r="E60" s="41">
        <f t="shared" si="0"/>
        <v>23.021650000000001</v>
      </c>
      <c r="F60" s="42">
        <f t="shared" si="1"/>
        <v>99</v>
      </c>
      <c r="G60" s="51"/>
    </row>
    <row r="61" spans="1:7" ht="45" outlineLevel="3" x14ac:dyDescent="0.25">
      <c r="A61" s="58" t="s">
        <v>81</v>
      </c>
      <c r="B61" s="29" t="s">
        <v>58</v>
      </c>
      <c r="C61" s="13">
        <f>C62+C63+C64</f>
        <v>938.52619000000004</v>
      </c>
      <c r="D61" s="13">
        <f>D62+D63+D64</f>
        <v>938.52619000000004</v>
      </c>
      <c r="E61" s="41">
        <f t="shared" si="0"/>
        <v>0</v>
      </c>
      <c r="F61" s="42">
        <f t="shared" si="1"/>
        <v>100</v>
      </c>
      <c r="G61" s="51"/>
    </row>
    <row r="62" spans="1:7" ht="15.75" outlineLevel="3" x14ac:dyDescent="0.25">
      <c r="A62" s="55" t="s">
        <v>79</v>
      </c>
      <c r="B62" s="29"/>
      <c r="C62" s="14" t="s">
        <v>13</v>
      </c>
      <c r="D62" s="11">
        <v>0</v>
      </c>
      <c r="E62" s="41">
        <f t="shared" si="0"/>
        <v>0</v>
      </c>
      <c r="F62" s="42">
        <v>0</v>
      </c>
      <c r="G62" s="51"/>
    </row>
    <row r="63" spans="1:7" ht="15.75" outlineLevel="3" x14ac:dyDescent="0.25">
      <c r="A63" s="55" t="s">
        <v>4</v>
      </c>
      <c r="B63" s="29"/>
      <c r="C63" s="14" t="s">
        <v>13</v>
      </c>
      <c r="D63" s="11">
        <v>0</v>
      </c>
      <c r="E63" s="41">
        <f t="shared" si="0"/>
        <v>0</v>
      </c>
      <c r="F63" s="42">
        <v>0</v>
      </c>
      <c r="G63" s="51"/>
    </row>
    <row r="64" spans="1:7" ht="15.75" outlineLevel="3" x14ac:dyDescent="0.25">
      <c r="A64" s="55" t="s">
        <v>5</v>
      </c>
      <c r="B64" s="29"/>
      <c r="C64" s="10">
        <v>938.52619000000004</v>
      </c>
      <c r="D64" s="13">
        <v>938.52619000000004</v>
      </c>
      <c r="E64" s="41">
        <f t="shared" si="0"/>
        <v>0</v>
      </c>
      <c r="F64" s="42">
        <f t="shared" si="1"/>
        <v>100</v>
      </c>
      <c r="G64" s="51"/>
    </row>
    <row r="65" spans="1:7" ht="45" customHeight="1" outlineLevel="3" x14ac:dyDescent="0.25">
      <c r="A65" s="54" t="s">
        <v>21</v>
      </c>
      <c r="B65" s="27" t="s">
        <v>59</v>
      </c>
      <c r="C65" s="13">
        <f>C66+C67+C68</f>
        <v>3381.3399800000002</v>
      </c>
      <c r="D65" s="13">
        <f>D66+D67+D68</f>
        <v>3348.7982000000002</v>
      </c>
      <c r="E65" s="41">
        <f t="shared" si="0"/>
        <v>32.541780000000003</v>
      </c>
      <c r="F65" s="42">
        <f t="shared" si="1"/>
        <v>99</v>
      </c>
      <c r="G65" s="51"/>
    </row>
    <row r="66" spans="1:7" ht="19.5" customHeight="1" outlineLevel="3" x14ac:dyDescent="0.25">
      <c r="A66" s="55" t="s">
        <v>79</v>
      </c>
      <c r="B66" s="27"/>
      <c r="C66" s="14" t="s">
        <v>13</v>
      </c>
      <c r="D66" s="11">
        <v>0</v>
      </c>
      <c r="E66" s="41">
        <f t="shared" si="0"/>
        <v>0</v>
      </c>
      <c r="F66" s="42">
        <v>0</v>
      </c>
      <c r="G66" s="51"/>
    </row>
    <row r="67" spans="1:7" ht="19.5" customHeight="1" outlineLevel="3" x14ac:dyDescent="0.25">
      <c r="A67" s="55" t="s">
        <v>4</v>
      </c>
      <c r="B67" s="27"/>
      <c r="C67" s="14" t="s">
        <v>13</v>
      </c>
      <c r="D67" s="11">
        <v>0</v>
      </c>
      <c r="E67" s="41">
        <f t="shared" si="0"/>
        <v>0</v>
      </c>
      <c r="F67" s="42">
        <v>0</v>
      </c>
      <c r="G67" s="51"/>
    </row>
    <row r="68" spans="1:7" ht="17.25" customHeight="1" outlineLevel="3" x14ac:dyDescent="0.25">
      <c r="A68" s="55" t="s">
        <v>5</v>
      </c>
      <c r="B68" s="27"/>
      <c r="C68" s="10">
        <v>3381.3399800000002</v>
      </c>
      <c r="D68" s="13">
        <v>3348.7982000000002</v>
      </c>
      <c r="E68" s="41">
        <f t="shared" si="0"/>
        <v>32.541780000000003</v>
      </c>
      <c r="F68" s="42">
        <f t="shared" si="1"/>
        <v>99</v>
      </c>
      <c r="G68" s="51"/>
    </row>
    <row r="69" spans="1:7" ht="66" customHeight="1" outlineLevel="3" x14ac:dyDescent="0.25">
      <c r="A69" s="55" t="s">
        <v>27</v>
      </c>
      <c r="B69" s="27" t="s">
        <v>60</v>
      </c>
      <c r="C69" s="13">
        <f>C70+C71+C72</f>
        <v>1831.6519699999999</v>
      </c>
      <c r="D69" s="13">
        <f>D70+D71+D72</f>
        <v>1809.8626300000001</v>
      </c>
      <c r="E69" s="41">
        <f t="shared" si="0"/>
        <v>21.789339999999999</v>
      </c>
      <c r="F69" s="42">
        <f t="shared" si="1"/>
        <v>98.8</v>
      </c>
      <c r="G69" s="51"/>
    </row>
    <row r="70" spans="1:7" ht="17.25" customHeight="1" outlineLevel="3" x14ac:dyDescent="0.25">
      <c r="A70" s="55" t="s">
        <v>79</v>
      </c>
      <c r="B70" s="27"/>
      <c r="C70" s="14">
        <v>0</v>
      </c>
      <c r="D70" s="11">
        <v>0</v>
      </c>
      <c r="E70" s="41">
        <f t="shared" si="0"/>
        <v>0</v>
      </c>
      <c r="F70" s="42">
        <v>0</v>
      </c>
      <c r="G70" s="51"/>
    </row>
    <row r="71" spans="1:7" ht="17.25" customHeight="1" outlineLevel="3" x14ac:dyDescent="0.25">
      <c r="A71" s="55" t="s">
        <v>4</v>
      </c>
      <c r="B71" s="27"/>
      <c r="C71" s="14">
        <v>0</v>
      </c>
      <c r="D71" s="11">
        <v>0</v>
      </c>
      <c r="E71" s="41">
        <f t="shared" si="0"/>
        <v>0</v>
      </c>
      <c r="F71" s="42">
        <v>0</v>
      </c>
      <c r="G71" s="51"/>
    </row>
    <row r="72" spans="1:7" ht="15.75" customHeight="1" outlineLevel="3" x14ac:dyDescent="0.25">
      <c r="A72" s="55" t="s">
        <v>5</v>
      </c>
      <c r="B72" s="27"/>
      <c r="C72" s="10">
        <v>1831.6519699999999</v>
      </c>
      <c r="D72" s="13">
        <v>1809.8626300000001</v>
      </c>
      <c r="E72" s="41">
        <f t="shared" si="0"/>
        <v>21.789339999999999</v>
      </c>
      <c r="F72" s="42">
        <f t="shared" si="1"/>
        <v>98.8</v>
      </c>
      <c r="G72" s="51"/>
    </row>
    <row r="73" spans="1:7" ht="0.75" hidden="1" customHeight="1" outlineLevel="3" x14ac:dyDescent="0.25">
      <c r="A73" s="55" t="s">
        <v>87</v>
      </c>
      <c r="B73" s="27" t="s">
        <v>61</v>
      </c>
      <c r="C73" s="13">
        <f>C74+C75+C76</f>
        <v>0</v>
      </c>
      <c r="D73" s="13">
        <f>D74+D75+D76</f>
        <v>0</v>
      </c>
      <c r="E73" s="39">
        <f t="shared" si="0"/>
        <v>0</v>
      </c>
      <c r="F73" s="40" t="e">
        <f t="shared" si="1"/>
        <v>#DIV/0!</v>
      </c>
      <c r="G73" s="51"/>
    </row>
    <row r="74" spans="1:7" ht="17.25" hidden="1" customHeight="1" outlineLevel="3" x14ac:dyDescent="0.25">
      <c r="A74" s="55" t="s">
        <v>79</v>
      </c>
      <c r="B74" s="27"/>
      <c r="C74" s="10">
        <v>0</v>
      </c>
      <c r="D74" s="13">
        <v>0</v>
      </c>
      <c r="E74" s="39">
        <f t="shared" ref="E74:E137" si="4">C74-D74</f>
        <v>0</v>
      </c>
      <c r="F74" s="40" t="e">
        <f t="shared" si="1"/>
        <v>#DIV/0!</v>
      </c>
      <c r="G74" s="51"/>
    </row>
    <row r="75" spans="1:7" ht="17.25" hidden="1" customHeight="1" outlineLevel="3" x14ac:dyDescent="0.25">
      <c r="A75" s="55" t="s">
        <v>4</v>
      </c>
      <c r="B75" s="27"/>
      <c r="C75" s="10">
        <v>0</v>
      </c>
      <c r="D75" s="13">
        <v>0</v>
      </c>
      <c r="E75" s="39">
        <f t="shared" si="4"/>
        <v>0</v>
      </c>
      <c r="F75" s="40" t="e">
        <f t="shared" si="1"/>
        <v>#DIV/0!</v>
      </c>
      <c r="G75" s="51"/>
    </row>
    <row r="76" spans="1:7" ht="17.25" hidden="1" customHeight="1" outlineLevel="3" x14ac:dyDescent="0.25">
      <c r="A76" s="55" t="s">
        <v>5</v>
      </c>
      <c r="B76" s="27"/>
      <c r="C76" s="10">
        <v>0</v>
      </c>
      <c r="D76" s="13">
        <v>0</v>
      </c>
      <c r="E76" s="39">
        <f t="shared" si="4"/>
        <v>0</v>
      </c>
      <c r="F76" s="40" t="e">
        <f t="shared" ref="F76:F137" si="5">D76/C76*100</f>
        <v>#DIV/0!</v>
      </c>
      <c r="G76" s="51"/>
    </row>
    <row r="77" spans="1:7" ht="63" customHeight="1" outlineLevel="3" x14ac:dyDescent="0.2">
      <c r="A77" s="56" t="s">
        <v>96</v>
      </c>
      <c r="B77" s="28" t="s">
        <v>45</v>
      </c>
      <c r="C77" s="37">
        <f>C78+C79+C80</f>
        <v>97048.700230000002</v>
      </c>
      <c r="D77" s="20">
        <f>D78+D79+D80</f>
        <v>97026.243530000007</v>
      </c>
      <c r="E77" s="39">
        <f t="shared" si="4"/>
        <v>22.456700000000001</v>
      </c>
      <c r="F77" s="40">
        <f t="shared" si="5"/>
        <v>100</v>
      </c>
      <c r="G77" s="51"/>
    </row>
    <row r="78" spans="1:7" ht="35.25" customHeight="1" outlineLevel="3" x14ac:dyDescent="0.25">
      <c r="A78" s="53" t="s">
        <v>88</v>
      </c>
      <c r="B78" s="28"/>
      <c r="C78" s="6">
        <f t="shared" ref="C78:D80" si="6">C82+C86</f>
        <v>4065.68</v>
      </c>
      <c r="D78" s="15">
        <f t="shared" si="6"/>
        <v>4065.68</v>
      </c>
      <c r="E78" s="39">
        <f t="shared" si="4"/>
        <v>0</v>
      </c>
      <c r="F78" s="40">
        <f t="shared" si="5"/>
        <v>100</v>
      </c>
      <c r="G78" s="51"/>
    </row>
    <row r="79" spans="1:7" ht="16.5" customHeight="1" outlineLevel="3" x14ac:dyDescent="0.25">
      <c r="A79" s="53" t="s">
        <v>4</v>
      </c>
      <c r="B79" s="28"/>
      <c r="C79" s="15">
        <f t="shared" si="6"/>
        <v>471.38359000000003</v>
      </c>
      <c r="D79" s="15">
        <f t="shared" si="6"/>
        <v>471.38359000000003</v>
      </c>
      <c r="E79" s="39">
        <f t="shared" si="4"/>
        <v>0</v>
      </c>
      <c r="F79" s="40">
        <f t="shared" si="5"/>
        <v>100</v>
      </c>
      <c r="G79" s="51"/>
    </row>
    <row r="80" spans="1:7" ht="18" customHeight="1" outlineLevel="3" x14ac:dyDescent="0.25">
      <c r="A80" s="53" t="s">
        <v>5</v>
      </c>
      <c r="B80" s="28"/>
      <c r="C80" s="15">
        <f>C84+C88</f>
        <v>92511.636639999997</v>
      </c>
      <c r="D80" s="15">
        <f t="shared" si="6"/>
        <v>92489.179940000002</v>
      </c>
      <c r="E80" s="39">
        <f t="shared" si="4"/>
        <v>22.456700000000001</v>
      </c>
      <c r="F80" s="40">
        <f t="shared" si="5"/>
        <v>100</v>
      </c>
      <c r="G80" s="51"/>
    </row>
    <row r="81" spans="1:7" ht="77.25" customHeight="1" outlineLevel="3" x14ac:dyDescent="0.25">
      <c r="A81" s="54" t="s">
        <v>97</v>
      </c>
      <c r="B81" s="27" t="s">
        <v>62</v>
      </c>
      <c r="C81" s="13">
        <f>C82+C83+C84</f>
        <v>1164.0906199999999</v>
      </c>
      <c r="D81" s="13">
        <f>D82+D83+D84</f>
        <v>1164.0906199999999</v>
      </c>
      <c r="E81" s="41">
        <f t="shared" si="4"/>
        <v>0</v>
      </c>
      <c r="F81" s="42">
        <f t="shared" si="5"/>
        <v>100</v>
      </c>
      <c r="G81" s="51"/>
    </row>
    <row r="82" spans="1:7" ht="21" customHeight="1" outlineLevel="3" x14ac:dyDescent="0.25">
      <c r="A82" s="55" t="s">
        <v>9</v>
      </c>
      <c r="B82" s="27"/>
      <c r="C82" s="10">
        <v>0</v>
      </c>
      <c r="D82" s="11">
        <v>0</v>
      </c>
      <c r="E82" s="41">
        <f t="shared" si="4"/>
        <v>0</v>
      </c>
      <c r="F82" s="42">
        <v>0</v>
      </c>
      <c r="G82" s="51"/>
    </row>
    <row r="83" spans="1:7" ht="21" customHeight="1" outlineLevel="3" x14ac:dyDescent="0.25">
      <c r="A83" s="55" t="s">
        <v>4</v>
      </c>
      <c r="B83" s="27"/>
      <c r="C83" s="10">
        <v>146.09618</v>
      </c>
      <c r="D83" s="13">
        <v>146.09618</v>
      </c>
      <c r="E83" s="41">
        <f t="shared" si="4"/>
        <v>0</v>
      </c>
      <c r="F83" s="42">
        <f t="shared" si="5"/>
        <v>100</v>
      </c>
      <c r="G83" s="51"/>
    </row>
    <row r="84" spans="1:7" ht="21" customHeight="1" outlineLevel="3" x14ac:dyDescent="0.25">
      <c r="A84" s="55" t="s">
        <v>5</v>
      </c>
      <c r="B84" s="27"/>
      <c r="C84" s="10">
        <v>1017.9944400000001</v>
      </c>
      <c r="D84" s="13">
        <v>1017.9944400000001</v>
      </c>
      <c r="E84" s="41">
        <f t="shared" si="4"/>
        <v>0</v>
      </c>
      <c r="F84" s="42">
        <f t="shared" si="5"/>
        <v>100</v>
      </c>
      <c r="G84" s="51"/>
    </row>
    <row r="85" spans="1:7" ht="60" customHeight="1" outlineLevel="3" x14ac:dyDescent="0.25">
      <c r="A85" s="59" t="s">
        <v>98</v>
      </c>
      <c r="B85" s="30" t="s">
        <v>63</v>
      </c>
      <c r="C85" s="13">
        <f>C86+C87+C88</f>
        <v>95884.60961</v>
      </c>
      <c r="D85" s="13">
        <f>D86+D87+D88</f>
        <v>95862.152910000004</v>
      </c>
      <c r="E85" s="41">
        <f t="shared" si="4"/>
        <v>22.456700000000001</v>
      </c>
      <c r="F85" s="42">
        <f t="shared" si="5"/>
        <v>100</v>
      </c>
      <c r="G85" s="51"/>
    </row>
    <row r="86" spans="1:7" ht="15.75" outlineLevel="3" x14ac:dyDescent="0.25">
      <c r="A86" s="55" t="s">
        <v>79</v>
      </c>
      <c r="B86" s="30"/>
      <c r="C86" s="5" t="s">
        <v>117</v>
      </c>
      <c r="D86" s="13">
        <v>4065.68</v>
      </c>
      <c r="E86" s="41">
        <f t="shared" si="4"/>
        <v>0</v>
      </c>
      <c r="F86" s="42">
        <f t="shared" si="5"/>
        <v>100</v>
      </c>
      <c r="G86" s="51"/>
    </row>
    <row r="87" spans="1:7" ht="15.75" outlineLevel="3" x14ac:dyDescent="0.25">
      <c r="A87" s="55" t="s">
        <v>4</v>
      </c>
      <c r="B87" s="30"/>
      <c r="C87" s="5" t="s">
        <v>118</v>
      </c>
      <c r="D87" s="13">
        <v>325.28741000000002</v>
      </c>
      <c r="E87" s="41">
        <f t="shared" si="4"/>
        <v>0</v>
      </c>
      <c r="F87" s="42">
        <f t="shared" si="5"/>
        <v>100</v>
      </c>
      <c r="G87" s="51"/>
    </row>
    <row r="88" spans="1:7" ht="15.75" outlineLevel="3" x14ac:dyDescent="0.25">
      <c r="A88" s="55" t="s">
        <v>5</v>
      </c>
      <c r="B88" s="30"/>
      <c r="C88" s="10">
        <v>91493.642200000002</v>
      </c>
      <c r="D88" s="13">
        <v>91471.185500000007</v>
      </c>
      <c r="E88" s="41">
        <f t="shared" si="4"/>
        <v>22.456700000000001</v>
      </c>
      <c r="F88" s="42">
        <f t="shared" si="5"/>
        <v>100</v>
      </c>
      <c r="G88" s="51"/>
    </row>
    <row r="89" spans="1:7" ht="88.5" customHeight="1" outlineLevel="3" x14ac:dyDescent="0.2">
      <c r="A89" s="56" t="s">
        <v>99</v>
      </c>
      <c r="B89" s="28" t="s">
        <v>44</v>
      </c>
      <c r="C89" s="17">
        <f>C90+C91+C92+C93</f>
        <v>61783.240689999999</v>
      </c>
      <c r="D89" s="17">
        <f>D90+D91+D92+D93</f>
        <v>53550.258670000003</v>
      </c>
      <c r="E89" s="39">
        <f t="shared" si="4"/>
        <v>8232.9820199999995</v>
      </c>
      <c r="F89" s="40">
        <f t="shared" si="5"/>
        <v>86.7</v>
      </c>
      <c r="G89" s="51"/>
    </row>
    <row r="90" spans="1:7" ht="26.25" customHeight="1" outlineLevel="3" x14ac:dyDescent="0.25">
      <c r="A90" s="53" t="s">
        <v>15</v>
      </c>
      <c r="B90" s="28"/>
      <c r="C90" s="15">
        <f>C95+C100</f>
        <v>0</v>
      </c>
      <c r="D90" s="15">
        <f>D95+D100</f>
        <v>0</v>
      </c>
      <c r="E90" s="39">
        <f t="shared" si="4"/>
        <v>0</v>
      </c>
      <c r="F90" s="40">
        <v>0</v>
      </c>
      <c r="G90" s="51"/>
    </row>
    <row r="91" spans="1:7" ht="15.75" customHeight="1" outlineLevel="3" x14ac:dyDescent="0.25">
      <c r="A91" s="53" t="s">
        <v>79</v>
      </c>
      <c r="B91" s="28"/>
      <c r="C91" s="15">
        <f>C110+C101+C106+C114</f>
        <v>8821.6169100000006</v>
      </c>
      <c r="D91" s="15">
        <f>D110+D101+D106+D114+D118</f>
        <v>8305.5252899999996</v>
      </c>
      <c r="E91" s="39">
        <f t="shared" si="4"/>
        <v>516.09162000000003</v>
      </c>
      <c r="F91" s="40">
        <f t="shared" si="5"/>
        <v>94.1</v>
      </c>
      <c r="G91" s="51"/>
    </row>
    <row r="92" spans="1:7" ht="15.75" customHeight="1" outlineLevel="3" x14ac:dyDescent="0.25">
      <c r="A92" s="53" t="s">
        <v>4</v>
      </c>
      <c r="B92" s="28"/>
      <c r="C92" s="15">
        <f>C97+C107+C111+C102+C119+C115</f>
        <v>48932.25157</v>
      </c>
      <c r="D92" s="15">
        <f>D97+D107+D111+D102+D119+D115</f>
        <v>42255.63781</v>
      </c>
      <c r="E92" s="39">
        <f t="shared" si="4"/>
        <v>6676.6137600000002</v>
      </c>
      <c r="F92" s="40">
        <f t="shared" si="5"/>
        <v>86.4</v>
      </c>
      <c r="G92" s="51"/>
    </row>
    <row r="93" spans="1:7" ht="15.75" customHeight="1" outlineLevel="3" x14ac:dyDescent="0.25">
      <c r="A93" s="53" t="s">
        <v>5</v>
      </c>
      <c r="B93" s="28"/>
      <c r="C93" s="15">
        <f>C98+C108+C112+C103+C120+C116</f>
        <v>4029.37221</v>
      </c>
      <c r="D93" s="15">
        <f>D98+D108+D112+D103+D120+D116</f>
        <v>2989.09557</v>
      </c>
      <c r="E93" s="39">
        <f t="shared" si="4"/>
        <v>1040.27664</v>
      </c>
      <c r="F93" s="40">
        <f t="shared" si="5"/>
        <v>74.2</v>
      </c>
      <c r="G93" s="51"/>
    </row>
    <row r="94" spans="1:7" ht="60" outlineLevel="3" x14ac:dyDescent="0.25">
      <c r="A94" s="54" t="s">
        <v>114</v>
      </c>
      <c r="B94" s="27" t="s">
        <v>64</v>
      </c>
      <c r="C94" s="10">
        <f>C95+C97+C98</f>
        <v>1576.8384900000001</v>
      </c>
      <c r="D94" s="13">
        <f>D95+D97+D98</f>
        <v>1560.0425600000001</v>
      </c>
      <c r="E94" s="41">
        <f t="shared" si="4"/>
        <v>16.795929999999998</v>
      </c>
      <c r="F94" s="42">
        <f t="shared" si="5"/>
        <v>98.9</v>
      </c>
      <c r="G94" s="51"/>
    </row>
    <row r="95" spans="1:7" ht="15.75" outlineLevel="3" x14ac:dyDescent="0.25">
      <c r="A95" s="55" t="s">
        <v>12</v>
      </c>
      <c r="B95" s="27"/>
      <c r="C95" s="10">
        <v>0</v>
      </c>
      <c r="D95" s="13">
        <v>0</v>
      </c>
      <c r="E95" s="41">
        <f t="shared" si="4"/>
        <v>0</v>
      </c>
      <c r="F95" s="42">
        <v>0</v>
      </c>
      <c r="G95" s="51"/>
    </row>
    <row r="96" spans="1:7" ht="15.75" outlineLevel="3" x14ac:dyDescent="0.25">
      <c r="A96" s="55" t="s">
        <v>79</v>
      </c>
      <c r="B96" s="27"/>
      <c r="C96" s="10">
        <v>0</v>
      </c>
      <c r="D96" s="13">
        <v>0</v>
      </c>
      <c r="E96" s="41">
        <f t="shared" si="4"/>
        <v>0</v>
      </c>
      <c r="F96" s="42">
        <v>0</v>
      </c>
      <c r="G96" s="51"/>
    </row>
    <row r="97" spans="1:7" ht="15.75" outlineLevel="3" x14ac:dyDescent="0.25">
      <c r="A97" s="55" t="s">
        <v>4</v>
      </c>
      <c r="B97" s="27"/>
      <c r="C97" s="10">
        <v>0</v>
      </c>
      <c r="D97" s="13">
        <v>0</v>
      </c>
      <c r="E97" s="41">
        <f t="shared" si="4"/>
        <v>0</v>
      </c>
      <c r="F97" s="42">
        <v>0</v>
      </c>
      <c r="G97" s="51"/>
    </row>
    <row r="98" spans="1:7" ht="15.75" outlineLevel="3" x14ac:dyDescent="0.25">
      <c r="A98" s="55" t="s">
        <v>5</v>
      </c>
      <c r="B98" s="27"/>
      <c r="C98" s="10">
        <v>1576.8384900000001</v>
      </c>
      <c r="D98" s="13">
        <v>1560.0425600000001</v>
      </c>
      <c r="E98" s="41">
        <f t="shared" si="4"/>
        <v>16.795929999999998</v>
      </c>
      <c r="F98" s="42">
        <f t="shared" si="5"/>
        <v>98.9</v>
      </c>
      <c r="G98" s="71"/>
    </row>
    <row r="99" spans="1:7" ht="100.5" customHeight="1" outlineLevel="3" x14ac:dyDescent="0.25">
      <c r="A99" s="55" t="s">
        <v>100</v>
      </c>
      <c r="B99" s="27" t="s">
        <v>65</v>
      </c>
      <c r="C99" s="10">
        <f>C101+C102+C103+C100</f>
        <v>1018.1616</v>
      </c>
      <c r="D99" s="13">
        <f>D101+D102+D103+D100</f>
        <v>118.16160000000001</v>
      </c>
      <c r="E99" s="41">
        <f t="shared" si="4"/>
        <v>900</v>
      </c>
      <c r="F99" s="70">
        <f t="shared" si="5"/>
        <v>11.6</v>
      </c>
      <c r="G99" s="91" t="s">
        <v>135</v>
      </c>
    </row>
    <row r="100" spans="1:7" ht="27" customHeight="1" outlineLevel="3" x14ac:dyDescent="0.25">
      <c r="A100" s="55" t="s">
        <v>12</v>
      </c>
      <c r="B100" s="27"/>
      <c r="C100" s="10">
        <v>0</v>
      </c>
      <c r="D100" s="13">
        <v>0</v>
      </c>
      <c r="E100" s="41">
        <f t="shared" si="4"/>
        <v>0</v>
      </c>
      <c r="F100" s="70">
        <v>0</v>
      </c>
      <c r="G100" s="92"/>
    </row>
    <row r="101" spans="1:7" ht="23.25" customHeight="1" outlineLevel="3" x14ac:dyDescent="0.25">
      <c r="A101" s="55" t="s">
        <v>79</v>
      </c>
      <c r="B101" s="27"/>
      <c r="C101" s="10">
        <v>0</v>
      </c>
      <c r="D101" s="13">
        <v>0</v>
      </c>
      <c r="E101" s="41">
        <f t="shared" si="4"/>
        <v>0</v>
      </c>
      <c r="F101" s="70">
        <v>0</v>
      </c>
      <c r="G101" s="92"/>
    </row>
    <row r="102" spans="1:7" ht="18" customHeight="1" outlineLevel="3" x14ac:dyDescent="0.25">
      <c r="A102" s="55" t="s">
        <v>4</v>
      </c>
      <c r="B102" s="27"/>
      <c r="C102" s="10">
        <v>0</v>
      </c>
      <c r="D102" s="13">
        <v>0</v>
      </c>
      <c r="E102" s="41">
        <f t="shared" si="4"/>
        <v>0</v>
      </c>
      <c r="F102" s="70">
        <v>0</v>
      </c>
      <c r="G102" s="92"/>
    </row>
    <row r="103" spans="1:7" ht="18.75" customHeight="1" outlineLevel="3" x14ac:dyDescent="0.25">
      <c r="A103" s="55" t="s">
        <v>5</v>
      </c>
      <c r="B103" s="27"/>
      <c r="C103" s="10">
        <v>1018.1616</v>
      </c>
      <c r="D103" s="13">
        <v>118.16160000000001</v>
      </c>
      <c r="E103" s="41">
        <f t="shared" si="4"/>
        <v>900</v>
      </c>
      <c r="F103" s="70">
        <f t="shared" si="5"/>
        <v>11.6</v>
      </c>
      <c r="G103" s="93"/>
    </row>
    <row r="104" spans="1:7" ht="44.25" customHeight="1" outlineLevel="3" x14ac:dyDescent="0.25">
      <c r="A104" s="54" t="s">
        <v>101</v>
      </c>
      <c r="B104" s="27" t="s">
        <v>66</v>
      </c>
      <c r="C104" s="10">
        <f>C106+C107+C108</f>
        <v>5325.3531400000002</v>
      </c>
      <c r="D104" s="10">
        <f>D106+D107+D108</f>
        <v>5323.5</v>
      </c>
      <c r="E104" s="41">
        <f t="shared" si="4"/>
        <v>1.85314</v>
      </c>
      <c r="F104" s="42">
        <f t="shared" si="5"/>
        <v>100</v>
      </c>
      <c r="G104" s="74"/>
    </row>
    <row r="105" spans="1:7" ht="15.75" hidden="1" outlineLevel="3" x14ac:dyDescent="0.25">
      <c r="A105" s="54"/>
      <c r="B105" s="27"/>
      <c r="C105" s="19"/>
      <c r="D105" s="13"/>
      <c r="E105" s="41">
        <f t="shared" si="4"/>
        <v>0</v>
      </c>
      <c r="F105" s="42" t="e">
        <f t="shared" si="5"/>
        <v>#DIV/0!</v>
      </c>
      <c r="G105" s="51"/>
    </row>
    <row r="106" spans="1:7" ht="15.75" outlineLevel="3" x14ac:dyDescent="0.25">
      <c r="A106" s="55" t="s">
        <v>79</v>
      </c>
      <c r="B106" s="27"/>
      <c r="C106" s="10">
        <v>2541.26811</v>
      </c>
      <c r="D106" s="13">
        <v>2541.26811</v>
      </c>
      <c r="E106" s="41">
        <f t="shared" si="4"/>
        <v>0</v>
      </c>
      <c r="F106" s="42">
        <f t="shared" si="5"/>
        <v>100</v>
      </c>
      <c r="G106" s="51"/>
    </row>
    <row r="107" spans="1:7" ht="15.75" outlineLevel="3" x14ac:dyDescent="0.25">
      <c r="A107" s="55" t="s">
        <v>4</v>
      </c>
      <c r="B107" s="27"/>
      <c r="C107" s="10">
        <v>1821.02863</v>
      </c>
      <c r="D107" s="13">
        <v>1819.1754900000001</v>
      </c>
      <c r="E107" s="41">
        <f t="shared" si="4"/>
        <v>1.85314</v>
      </c>
      <c r="F107" s="42">
        <f t="shared" si="5"/>
        <v>99.9</v>
      </c>
      <c r="G107" s="51"/>
    </row>
    <row r="108" spans="1:7" ht="15.75" outlineLevel="3" x14ac:dyDescent="0.25">
      <c r="A108" s="55" t="s">
        <v>5</v>
      </c>
      <c r="B108" s="27"/>
      <c r="C108" s="10">
        <v>963.05640000000005</v>
      </c>
      <c r="D108" s="13">
        <v>963.05640000000005</v>
      </c>
      <c r="E108" s="41">
        <f t="shared" si="4"/>
        <v>0</v>
      </c>
      <c r="F108" s="42">
        <f t="shared" si="5"/>
        <v>100</v>
      </c>
      <c r="G108" s="51"/>
    </row>
    <row r="109" spans="1:7" ht="90" customHeight="1" outlineLevel="3" x14ac:dyDescent="0.25">
      <c r="A109" s="54" t="s">
        <v>102</v>
      </c>
      <c r="B109" s="27" t="s">
        <v>67</v>
      </c>
      <c r="C109" s="10">
        <f>C110+C111+C112</f>
        <v>12741.4085</v>
      </c>
      <c r="D109" s="13">
        <f>D110+D111+D112</f>
        <v>12741.4085</v>
      </c>
      <c r="E109" s="41">
        <f t="shared" si="4"/>
        <v>0</v>
      </c>
      <c r="F109" s="42">
        <f t="shared" si="5"/>
        <v>100</v>
      </c>
      <c r="G109" s="51"/>
    </row>
    <row r="110" spans="1:7" ht="15.75" outlineLevel="3" x14ac:dyDescent="0.25">
      <c r="A110" s="55" t="s">
        <v>79</v>
      </c>
      <c r="B110" s="27"/>
      <c r="C110" s="14">
        <v>0</v>
      </c>
      <c r="D110" s="11">
        <v>0</v>
      </c>
      <c r="E110" s="41">
        <f t="shared" si="4"/>
        <v>0</v>
      </c>
      <c r="F110" s="42">
        <v>0</v>
      </c>
      <c r="G110" s="51"/>
    </row>
    <row r="111" spans="1:7" ht="15.75" outlineLevel="3" x14ac:dyDescent="0.25">
      <c r="A111" s="55" t="s">
        <v>4</v>
      </c>
      <c r="B111" s="27"/>
      <c r="C111" s="10">
        <v>12400</v>
      </c>
      <c r="D111" s="13">
        <v>12400</v>
      </c>
      <c r="E111" s="41">
        <f t="shared" si="4"/>
        <v>0</v>
      </c>
      <c r="F111" s="42">
        <f t="shared" si="5"/>
        <v>100</v>
      </c>
      <c r="G111" s="51"/>
    </row>
    <row r="112" spans="1:7" ht="15.75" outlineLevel="3" x14ac:dyDescent="0.25">
      <c r="A112" s="55" t="s">
        <v>5</v>
      </c>
      <c r="B112" s="27"/>
      <c r="C112" s="10">
        <v>341.4085</v>
      </c>
      <c r="D112" s="13">
        <v>341.4085</v>
      </c>
      <c r="E112" s="41">
        <f t="shared" si="4"/>
        <v>0</v>
      </c>
      <c r="F112" s="42">
        <f t="shared" si="5"/>
        <v>100</v>
      </c>
      <c r="G112" s="71"/>
    </row>
    <row r="113" spans="1:7" ht="150.75" customHeight="1" outlineLevel="3" x14ac:dyDescent="0.2">
      <c r="A113" s="75" t="s">
        <v>124</v>
      </c>
      <c r="B113" s="27" t="s">
        <v>116</v>
      </c>
      <c r="C113" s="10">
        <f>C114+C115+C116</f>
        <v>35174.571739999999</v>
      </c>
      <c r="D113" s="10">
        <f>D114+D115+D116</f>
        <v>33592.928650000002</v>
      </c>
      <c r="E113" s="41">
        <f t="shared" si="4"/>
        <v>1581.64309</v>
      </c>
      <c r="F113" s="70">
        <f t="shared" si="5"/>
        <v>95.5</v>
      </c>
      <c r="G113" s="94" t="s">
        <v>136</v>
      </c>
    </row>
    <row r="114" spans="1:7" ht="24.75" customHeight="1" outlineLevel="3" x14ac:dyDescent="0.25">
      <c r="A114" s="55" t="s">
        <v>79</v>
      </c>
      <c r="B114" s="27"/>
      <c r="C114" s="10">
        <v>6280.3487999999998</v>
      </c>
      <c r="D114" s="13">
        <v>5764.2571799999996</v>
      </c>
      <c r="E114" s="41">
        <f t="shared" si="4"/>
        <v>516.09162000000003</v>
      </c>
      <c r="F114" s="70">
        <f t="shared" si="5"/>
        <v>91.8</v>
      </c>
      <c r="G114" s="95"/>
    </row>
    <row r="115" spans="1:7" ht="23.25" customHeight="1" outlineLevel="3" x14ac:dyDescent="0.25">
      <c r="A115" s="55" t="s">
        <v>4</v>
      </c>
      <c r="B115" s="27"/>
      <c r="C115" s="10">
        <v>28894.22294</v>
      </c>
      <c r="D115" s="13">
        <v>27828.671470000001</v>
      </c>
      <c r="E115" s="41">
        <f t="shared" si="4"/>
        <v>1065.5514700000001</v>
      </c>
      <c r="F115" s="70">
        <f t="shared" si="5"/>
        <v>96.3</v>
      </c>
      <c r="G115" s="95"/>
    </row>
    <row r="116" spans="1:7" ht="24" customHeight="1" outlineLevel="3" x14ac:dyDescent="0.25">
      <c r="A116" s="55" t="s">
        <v>5</v>
      </c>
      <c r="B116" s="27"/>
      <c r="C116" s="10">
        <v>0</v>
      </c>
      <c r="D116" s="13">
        <v>0</v>
      </c>
      <c r="E116" s="41">
        <f t="shared" si="4"/>
        <v>0</v>
      </c>
      <c r="F116" s="70">
        <v>0</v>
      </c>
      <c r="G116" s="95"/>
    </row>
    <row r="117" spans="1:7" ht="108" customHeight="1" outlineLevel="3" x14ac:dyDescent="0.25">
      <c r="A117" s="55" t="s">
        <v>115</v>
      </c>
      <c r="B117" s="27" t="s">
        <v>89</v>
      </c>
      <c r="C117" s="10">
        <f>C118+C119+C120</f>
        <v>5946.9072200000001</v>
      </c>
      <c r="D117" s="10">
        <f>D118+D119+D120</f>
        <v>214.21736000000001</v>
      </c>
      <c r="E117" s="41">
        <f t="shared" si="4"/>
        <v>5732.6898600000004</v>
      </c>
      <c r="F117" s="70">
        <f t="shared" si="5"/>
        <v>3.6</v>
      </c>
      <c r="G117" s="85" t="s">
        <v>137</v>
      </c>
    </row>
    <row r="118" spans="1:7" ht="15.75" outlineLevel="3" x14ac:dyDescent="0.25">
      <c r="A118" s="55" t="s">
        <v>79</v>
      </c>
      <c r="B118" s="27"/>
      <c r="C118" s="10">
        <v>0</v>
      </c>
      <c r="D118" s="13">
        <v>0</v>
      </c>
      <c r="E118" s="41">
        <f t="shared" si="4"/>
        <v>0</v>
      </c>
      <c r="F118" s="70">
        <v>0</v>
      </c>
      <c r="G118" s="86"/>
    </row>
    <row r="119" spans="1:7" ht="15.75" outlineLevel="3" x14ac:dyDescent="0.25">
      <c r="A119" s="55" t="s">
        <v>4</v>
      </c>
      <c r="B119" s="27"/>
      <c r="C119" s="10">
        <v>5817</v>
      </c>
      <c r="D119" s="13">
        <v>207.79085000000001</v>
      </c>
      <c r="E119" s="41">
        <f t="shared" si="4"/>
        <v>5609.2091499999997</v>
      </c>
      <c r="F119" s="70">
        <f t="shared" si="5"/>
        <v>3.6</v>
      </c>
      <c r="G119" s="86"/>
    </row>
    <row r="120" spans="1:7" ht="15.75" outlineLevel="3" x14ac:dyDescent="0.25">
      <c r="A120" s="55" t="s">
        <v>5</v>
      </c>
      <c r="B120" s="27"/>
      <c r="C120" s="10">
        <v>129.90722</v>
      </c>
      <c r="D120" s="13">
        <v>6.4265100000000004</v>
      </c>
      <c r="E120" s="41">
        <f t="shared" si="4"/>
        <v>123.48071</v>
      </c>
      <c r="F120" s="70">
        <f t="shared" si="5"/>
        <v>4.9000000000000004</v>
      </c>
      <c r="G120" s="87"/>
    </row>
    <row r="121" spans="1:7" ht="43.5" customHeight="1" outlineLevel="3" x14ac:dyDescent="0.2">
      <c r="A121" s="56" t="s">
        <v>103</v>
      </c>
      <c r="B121" s="28" t="s">
        <v>43</v>
      </c>
      <c r="C121" s="17">
        <f>C122+C123+C124</f>
        <v>26186.142889999999</v>
      </c>
      <c r="D121" s="17">
        <f>D122+D123+D124</f>
        <v>25978.726930000001</v>
      </c>
      <c r="E121" s="39">
        <f t="shared" si="4"/>
        <v>207.41596000000001</v>
      </c>
      <c r="F121" s="40">
        <f t="shared" si="5"/>
        <v>99.2</v>
      </c>
      <c r="G121" s="76"/>
    </row>
    <row r="122" spans="1:7" ht="35.25" customHeight="1" outlineLevel="3" x14ac:dyDescent="0.25">
      <c r="A122" s="53" t="s">
        <v>88</v>
      </c>
      <c r="B122" s="28"/>
      <c r="C122" s="6">
        <f>C126+C130+C134+C138</f>
        <v>0</v>
      </c>
      <c r="D122" s="6">
        <f>D1132</f>
        <v>0</v>
      </c>
      <c r="E122" s="39">
        <f t="shared" si="4"/>
        <v>0</v>
      </c>
      <c r="F122" s="40">
        <v>0</v>
      </c>
      <c r="G122" s="51"/>
    </row>
    <row r="123" spans="1:7" ht="21" customHeight="1" outlineLevel="3" x14ac:dyDescent="0.25">
      <c r="A123" s="53" t="s">
        <v>4</v>
      </c>
      <c r="B123" s="28"/>
      <c r="C123" s="6">
        <f>C127+C131+C139+C135</f>
        <v>0</v>
      </c>
      <c r="D123" s="6">
        <f>D127+D131+D139</f>
        <v>0</v>
      </c>
      <c r="E123" s="39">
        <f t="shared" si="4"/>
        <v>0</v>
      </c>
      <c r="F123" s="40">
        <v>0</v>
      </c>
      <c r="G123" s="51"/>
    </row>
    <row r="124" spans="1:7" ht="20.25" customHeight="1" outlineLevel="3" x14ac:dyDescent="0.25">
      <c r="A124" s="53" t="s">
        <v>5</v>
      </c>
      <c r="B124" s="28"/>
      <c r="C124" s="15">
        <f>C128+C132+C136+C140</f>
        <v>26186.142889999999</v>
      </c>
      <c r="D124" s="15">
        <f>D128+D132+D136+D140</f>
        <v>25978.726930000001</v>
      </c>
      <c r="E124" s="39">
        <f t="shared" si="4"/>
        <v>207.41596000000001</v>
      </c>
      <c r="F124" s="40">
        <f t="shared" si="5"/>
        <v>99.2</v>
      </c>
      <c r="G124" s="51"/>
    </row>
    <row r="125" spans="1:7" ht="74.25" customHeight="1" outlineLevel="3" x14ac:dyDescent="0.25">
      <c r="A125" s="54" t="s">
        <v>2</v>
      </c>
      <c r="B125" s="27" t="s">
        <v>68</v>
      </c>
      <c r="C125" s="10">
        <f>C126+C127+C128</f>
        <v>597</v>
      </c>
      <c r="D125" s="13">
        <f>D126+D127+D128</f>
        <v>597</v>
      </c>
      <c r="E125" s="41">
        <f t="shared" si="4"/>
        <v>0</v>
      </c>
      <c r="F125" s="42">
        <f t="shared" si="5"/>
        <v>100</v>
      </c>
      <c r="G125" s="51"/>
    </row>
    <row r="126" spans="1:7" ht="19.5" customHeight="1" outlineLevel="3" x14ac:dyDescent="0.25">
      <c r="A126" s="55" t="s">
        <v>79</v>
      </c>
      <c r="B126" s="27"/>
      <c r="C126" s="14" t="s">
        <v>13</v>
      </c>
      <c r="D126" s="11">
        <v>0</v>
      </c>
      <c r="E126" s="41">
        <f t="shared" si="4"/>
        <v>0</v>
      </c>
      <c r="F126" s="42">
        <v>0</v>
      </c>
      <c r="G126" s="51"/>
    </row>
    <row r="127" spans="1:7" ht="19.5" customHeight="1" outlineLevel="3" x14ac:dyDescent="0.25">
      <c r="A127" s="55" t="s">
        <v>4</v>
      </c>
      <c r="B127" s="27"/>
      <c r="C127" s="14" t="s">
        <v>13</v>
      </c>
      <c r="D127" s="11">
        <v>0</v>
      </c>
      <c r="E127" s="41">
        <f t="shared" si="4"/>
        <v>0</v>
      </c>
      <c r="F127" s="42">
        <v>0</v>
      </c>
      <c r="G127" s="51"/>
    </row>
    <row r="128" spans="1:7" ht="19.5" customHeight="1" outlineLevel="3" x14ac:dyDescent="0.25">
      <c r="A128" s="55" t="s">
        <v>5</v>
      </c>
      <c r="B128" s="27"/>
      <c r="C128" s="10">
        <v>597</v>
      </c>
      <c r="D128" s="13">
        <v>597</v>
      </c>
      <c r="E128" s="41">
        <f t="shared" si="4"/>
        <v>0</v>
      </c>
      <c r="F128" s="42">
        <f t="shared" si="5"/>
        <v>100</v>
      </c>
      <c r="G128" s="51"/>
    </row>
    <row r="129" spans="1:7" ht="30.75" customHeight="1" outlineLevel="3" x14ac:dyDescent="0.25">
      <c r="A129" s="54" t="s">
        <v>7</v>
      </c>
      <c r="B129" s="27" t="s">
        <v>69</v>
      </c>
      <c r="C129" s="10">
        <f>C130+C131+C132</f>
        <v>4577.9783900000002</v>
      </c>
      <c r="D129" s="13">
        <f>D130+D131+D132</f>
        <v>4577.9777899999999</v>
      </c>
      <c r="E129" s="41">
        <f t="shared" si="4"/>
        <v>5.9999999999999995E-4</v>
      </c>
      <c r="F129" s="42">
        <f t="shared" si="5"/>
        <v>100</v>
      </c>
      <c r="G129" s="51"/>
    </row>
    <row r="130" spans="1:7" ht="16.5" customHeight="1" outlineLevel="3" x14ac:dyDescent="0.25">
      <c r="A130" s="55" t="s">
        <v>79</v>
      </c>
      <c r="B130" s="27"/>
      <c r="C130" s="14">
        <v>0</v>
      </c>
      <c r="D130" s="11">
        <v>0</v>
      </c>
      <c r="E130" s="41">
        <f t="shared" si="4"/>
        <v>0</v>
      </c>
      <c r="F130" s="42">
        <v>0</v>
      </c>
      <c r="G130" s="51"/>
    </row>
    <row r="131" spans="1:7" ht="16.5" customHeight="1" outlineLevel="3" x14ac:dyDescent="0.25">
      <c r="A131" s="55" t="s">
        <v>4</v>
      </c>
      <c r="B131" s="27"/>
      <c r="C131" s="14">
        <v>0</v>
      </c>
      <c r="D131" s="11">
        <v>0</v>
      </c>
      <c r="E131" s="41">
        <f t="shared" si="4"/>
        <v>0</v>
      </c>
      <c r="F131" s="42">
        <v>0</v>
      </c>
      <c r="G131" s="51"/>
    </row>
    <row r="132" spans="1:7" ht="16.5" customHeight="1" outlineLevel="3" x14ac:dyDescent="0.25">
      <c r="A132" s="55" t="s">
        <v>5</v>
      </c>
      <c r="B132" s="27"/>
      <c r="C132" s="10">
        <v>4577.9783900000002</v>
      </c>
      <c r="D132" s="13">
        <v>4577.9777899999999</v>
      </c>
      <c r="E132" s="41">
        <f t="shared" si="4"/>
        <v>5.9999999999999995E-4</v>
      </c>
      <c r="F132" s="42">
        <f t="shared" si="5"/>
        <v>100</v>
      </c>
      <c r="G132" s="51"/>
    </row>
    <row r="133" spans="1:7" ht="48" customHeight="1" outlineLevel="3" x14ac:dyDescent="0.25">
      <c r="A133" s="55" t="s">
        <v>28</v>
      </c>
      <c r="B133" s="27" t="s">
        <v>33</v>
      </c>
      <c r="C133" s="10">
        <f>C134+C135+C136</f>
        <v>5229.3824999999997</v>
      </c>
      <c r="D133" s="13">
        <f>D134+D135+D136</f>
        <v>5229.3824999999997</v>
      </c>
      <c r="E133" s="41">
        <f t="shared" si="4"/>
        <v>0</v>
      </c>
      <c r="F133" s="42">
        <f t="shared" si="5"/>
        <v>100</v>
      </c>
      <c r="G133" s="51"/>
    </row>
    <row r="134" spans="1:7" ht="16.5" customHeight="1" outlineLevel="3" x14ac:dyDescent="0.25">
      <c r="A134" s="55" t="s">
        <v>9</v>
      </c>
      <c r="B134" s="27"/>
      <c r="C134" s="10">
        <v>0</v>
      </c>
      <c r="D134" s="13">
        <v>0</v>
      </c>
      <c r="E134" s="41">
        <f t="shared" si="4"/>
        <v>0</v>
      </c>
      <c r="F134" s="42">
        <v>0</v>
      </c>
      <c r="G134" s="51"/>
    </row>
    <row r="135" spans="1:7" ht="16.5" customHeight="1" outlineLevel="3" x14ac:dyDescent="0.25">
      <c r="A135" s="55" t="s">
        <v>4</v>
      </c>
      <c r="B135" s="27"/>
      <c r="C135" s="10">
        <v>0</v>
      </c>
      <c r="D135" s="13">
        <v>0</v>
      </c>
      <c r="E135" s="41">
        <f t="shared" si="4"/>
        <v>0</v>
      </c>
      <c r="F135" s="42">
        <v>0</v>
      </c>
      <c r="G135" s="51"/>
    </row>
    <row r="136" spans="1:7" ht="16.5" customHeight="1" outlineLevel="3" x14ac:dyDescent="0.25">
      <c r="A136" s="55" t="s">
        <v>5</v>
      </c>
      <c r="B136" s="27"/>
      <c r="C136" s="10">
        <v>5229.3824999999997</v>
      </c>
      <c r="D136" s="13">
        <v>5229.3824999999997</v>
      </c>
      <c r="E136" s="41">
        <f t="shared" si="4"/>
        <v>0</v>
      </c>
      <c r="F136" s="42">
        <f t="shared" si="5"/>
        <v>100</v>
      </c>
      <c r="G136" s="51"/>
    </row>
    <row r="137" spans="1:7" ht="37.5" customHeight="1" outlineLevel="3" x14ac:dyDescent="0.25">
      <c r="A137" s="54" t="s">
        <v>29</v>
      </c>
      <c r="B137" s="27" t="s">
        <v>32</v>
      </c>
      <c r="C137" s="10">
        <f>C138+C139+C140</f>
        <v>15781.781999999999</v>
      </c>
      <c r="D137" s="13">
        <f>D138+D139+D140</f>
        <v>15574.36664</v>
      </c>
      <c r="E137" s="41">
        <f t="shared" si="4"/>
        <v>207.41535999999999</v>
      </c>
      <c r="F137" s="42">
        <f t="shared" si="5"/>
        <v>98.7</v>
      </c>
      <c r="G137" s="51"/>
    </row>
    <row r="138" spans="1:7" ht="18.75" customHeight="1" outlineLevel="3" x14ac:dyDescent="0.25">
      <c r="A138" s="55" t="s">
        <v>79</v>
      </c>
      <c r="B138" s="27"/>
      <c r="C138" s="14">
        <v>0</v>
      </c>
      <c r="D138" s="11">
        <v>0</v>
      </c>
      <c r="E138" s="41">
        <f t="shared" ref="E138:E201" si="7">C138-D138</f>
        <v>0</v>
      </c>
      <c r="F138" s="42">
        <v>0</v>
      </c>
      <c r="G138" s="51"/>
    </row>
    <row r="139" spans="1:7" ht="18.75" customHeight="1" outlineLevel="3" x14ac:dyDescent="0.25">
      <c r="A139" s="55" t="s">
        <v>4</v>
      </c>
      <c r="B139" s="27"/>
      <c r="C139" s="14">
        <v>0</v>
      </c>
      <c r="D139" s="11">
        <v>0</v>
      </c>
      <c r="E139" s="41">
        <f t="shared" si="7"/>
        <v>0</v>
      </c>
      <c r="F139" s="42">
        <v>0</v>
      </c>
      <c r="G139" s="51"/>
    </row>
    <row r="140" spans="1:7" ht="20.25" customHeight="1" outlineLevel="3" x14ac:dyDescent="0.25">
      <c r="A140" s="55" t="s">
        <v>5</v>
      </c>
      <c r="B140" s="27"/>
      <c r="C140" s="10">
        <v>15781.781999999999</v>
      </c>
      <c r="D140" s="13">
        <v>15574.36664</v>
      </c>
      <c r="E140" s="41">
        <f t="shared" si="7"/>
        <v>207.41535999999999</v>
      </c>
      <c r="F140" s="42">
        <f t="shared" ref="F140:F201" si="8">D140/C140*100</f>
        <v>98.7</v>
      </c>
      <c r="G140" s="51"/>
    </row>
    <row r="141" spans="1:7" ht="72" hidden="1" customHeight="1" outlineLevel="3" x14ac:dyDescent="0.2">
      <c r="A141" s="56" t="s">
        <v>90</v>
      </c>
      <c r="B141" s="28" t="s">
        <v>31</v>
      </c>
      <c r="C141" s="17">
        <f>C142+C143+C144</f>
        <v>0</v>
      </c>
      <c r="D141" s="17">
        <f>D142+D143+D144</f>
        <v>0</v>
      </c>
      <c r="E141" s="39">
        <f t="shared" si="7"/>
        <v>0</v>
      </c>
      <c r="F141" s="40" t="e">
        <f t="shared" si="8"/>
        <v>#DIV/0!</v>
      </c>
      <c r="G141" s="51"/>
    </row>
    <row r="142" spans="1:7" ht="33.75" hidden="1" customHeight="1" outlineLevel="3" x14ac:dyDescent="0.25">
      <c r="A142" s="53" t="s">
        <v>88</v>
      </c>
      <c r="B142" s="28"/>
      <c r="C142" s="6">
        <f>C146</f>
        <v>0</v>
      </c>
      <c r="D142" s="12">
        <v>0</v>
      </c>
      <c r="E142" s="39">
        <f t="shared" si="7"/>
        <v>0</v>
      </c>
      <c r="F142" s="40" t="e">
        <f t="shared" si="8"/>
        <v>#DIV/0!</v>
      </c>
      <c r="G142" s="51"/>
    </row>
    <row r="143" spans="1:7" ht="18.75" hidden="1" customHeight="1" outlineLevel="3" x14ac:dyDescent="0.25">
      <c r="A143" s="53" t="s">
        <v>4</v>
      </c>
      <c r="B143" s="28"/>
      <c r="C143" s="6">
        <v>0</v>
      </c>
      <c r="D143" s="12">
        <v>0</v>
      </c>
      <c r="E143" s="39">
        <f t="shared" si="7"/>
        <v>0</v>
      </c>
      <c r="F143" s="40" t="e">
        <f t="shared" si="8"/>
        <v>#DIV/0!</v>
      </c>
      <c r="G143" s="51"/>
    </row>
    <row r="144" spans="1:7" ht="18" hidden="1" customHeight="1" outlineLevel="3" x14ac:dyDescent="0.25">
      <c r="A144" s="53" t="s">
        <v>5</v>
      </c>
      <c r="B144" s="28"/>
      <c r="C144" s="16">
        <v>0</v>
      </c>
      <c r="D144" s="16">
        <f>D148</f>
        <v>0</v>
      </c>
      <c r="E144" s="39">
        <f t="shared" si="7"/>
        <v>0</v>
      </c>
      <c r="F144" s="40" t="e">
        <f t="shared" si="8"/>
        <v>#DIV/0!</v>
      </c>
      <c r="G144" s="51"/>
    </row>
    <row r="145" spans="1:7" ht="82.5" hidden="1" customHeight="1" outlineLevel="3" x14ac:dyDescent="0.25">
      <c r="A145" s="55" t="s">
        <v>91</v>
      </c>
      <c r="B145" s="27" t="s">
        <v>30</v>
      </c>
      <c r="C145" s="23">
        <f>C146+C147+C148</f>
        <v>0</v>
      </c>
      <c r="D145" s="23">
        <f>D146+D147+D148</f>
        <v>0</v>
      </c>
      <c r="E145" s="39">
        <f t="shared" si="7"/>
        <v>0</v>
      </c>
      <c r="F145" s="40" t="e">
        <f t="shared" si="8"/>
        <v>#DIV/0!</v>
      </c>
      <c r="G145" s="51"/>
    </row>
    <row r="146" spans="1:7" ht="18" hidden="1" customHeight="1" outlineLevel="3" x14ac:dyDescent="0.25">
      <c r="A146" s="55" t="s">
        <v>88</v>
      </c>
      <c r="B146" s="28"/>
      <c r="C146" s="14">
        <v>0</v>
      </c>
      <c r="D146" s="11">
        <v>0</v>
      </c>
      <c r="E146" s="39">
        <f t="shared" si="7"/>
        <v>0</v>
      </c>
      <c r="F146" s="40" t="e">
        <f t="shared" si="8"/>
        <v>#DIV/0!</v>
      </c>
      <c r="G146" s="51"/>
    </row>
    <row r="147" spans="1:7" ht="18" hidden="1" customHeight="1" outlineLevel="3" x14ac:dyDescent="0.25">
      <c r="A147" s="55" t="s">
        <v>4</v>
      </c>
      <c r="B147" s="28"/>
      <c r="C147" s="14">
        <v>0</v>
      </c>
      <c r="D147" s="11">
        <v>0</v>
      </c>
      <c r="E147" s="39">
        <f t="shared" si="7"/>
        <v>0</v>
      </c>
      <c r="F147" s="40" t="e">
        <f t="shared" si="8"/>
        <v>#DIV/0!</v>
      </c>
      <c r="G147" s="51"/>
    </row>
    <row r="148" spans="1:7" ht="18" hidden="1" customHeight="1" outlineLevel="3" x14ac:dyDescent="0.25">
      <c r="A148" s="55" t="s">
        <v>5</v>
      </c>
      <c r="B148" s="28"/>
      <c r="C148" s="10">
        <v>0</v>
      </c>
      <c r="D148" s="13">
        <v>0</v>
      </c>
      <c r="E148" s="39">
        <f t="shared" si="7"/>
        <v>0</v>
      </c>
      <c r="F148" s="40" t="e">
        <f t="shared" si="8"/>
        <v>#DIV/0!</v>
      </c>
      <c r="G148" s="51"/>
    </row>
    <row r="149" spans="1:7" ht="58.5" customHeight="1" outlineLevel="3" x14ac:dyDescent="0.2">
      <c r="A149" s="56" t="s">
        <v>104</v>
      </c>
      <c r="B149" s="28" t="s">
        <v>42</v>
      </c>
      <c r="C149" s="17">
        <f>C150+C151+C152</f>
        <v>105847.86636</v>
      </c>
      <c r="D149" s="17">
        <f>D150+D151+D152</f>
        <v>105785.3129</v>
      </c>
      <c r="E149" s="39">
        <f t="shared" si="7"/>
        <v>62.553460000000001</v>
      </c>
      <c r="F149" s="40">
        <f t="shared" si="8"/>
        <v>99.9</v>
      </c>
      <c r="G149" s="51"/>
    </row>
    <row r="150" spans="1:7" ht="29.25" customHeight="1" outlineLevel="3" x14ac:dyDescent="0.25">
      <c r="A150" s="53" t="s">
        <v>88</v>
      </c>
      <c r="B150" s="28"/>
      <c r="C150" s="6">
        <f>C154+C166+C158</f>
        <v>0</v>
      </c>
      <c r="D150" s="15">
        <f>D154+D166+D158</f>
        <v>0</v>
      </c>
      <c r="E150" s="39">
        <f t="shared" si="7"/>
        <v>0</v>
      </c>
      <c r="F150" s="40">
        <v>0</v>
      </c>
      <c r="G150" s="51"/>
    </row>
    <row r="151" spans="1:7" ht="18" customHeight="1" outlineLevel="3" x14ac:dyDescent="0.25">
      <c r="A151" s="53" t="s">
        <v>4</v>
      </c>
      <c r="B151" s="28"/>
      <c r="C151" s="15">
        <f>C155+C167+C159+C163</f>
        <v>18050.663</v>
      </c>
      <c r="D151" s="15">
        <f>D155+D167+D159</f>
        <v>18003.858219999998</v>
      </c>
      <c r="E151" s="39">
        <f t="shared" si="7"/>
        <v>46.804780000000001</v>
      </c>
      <c r="F151" s="40">
        <f t="shared" si="8"/>
        <v>99.7</v>
      </c>
      <c r="G151" s="51"/>
    </row>
    <row r="152" spans="1:7" ht="18" customHeight="1" outlineLevel="3" x14ac:dyDescent="0.25">
      <c r="A152" s="53" t="s">
        <v>5</v>
      </c>
      <c r="B152" s="28"/>
      <c r="C152" s="15">
        <f>C156+C160+C164+C168</f>
        <v>87797.20336</v>
      </c>
      <c r="D152" s="15">
        <f>D156+D168+D164+D160</f>
        <v>87781.454679999995</v>
      </c>
      <c r="E152" s="39">
        <f t="shared" si="7"/>
        <v>15.74868</v>
      </c>
      <c r="F152" s="40">
        <f t="shared" si="8"/>
        <v>100</v>
      </c>
      <c r="G152" s="51"/>
    </row>
    <row r="153" spans="1:7" ht="48.75" customHeight="1" outlineLevel="3" x14ac:dyDescent="0.25">
      <c r="A153" s="54" t="s">
        <v>3</v>
      </c>
      <c r="B153" s="27" t="s">
        <v>70</v>
      </c>
      <c r="C153" s="10">
        <f>C154+C155+C156</f>
        <v>8515.25713</v>
      </c>
      <c r="D153" s="13">
        <f>D154+D155+D156</f>
        <v>8466.1390499999998</v>
      </c>
      <c r="E153" s="41">
        <f t="shared" si="7"/>
        <v>49.118079999999999</v>
      </c>
      <c r="F153" s="42">
        <f t="shared" si="8"/>
        <v>99.4</v>
      </c>
      <c r="G153" s="51"/>
    </row>
    <row r="154" spans="1:7" ht="18.75" customHeight="1" outlineLevel="3" x14ac:dyDescent="0.25">
      <c r="A154" s="55" t="s">
        <v>79</v>
      </c>
      <c r="B154" s="27"/>
      <c r="C154" s="10">
        <v>0</v>
      </c>
      <c r="D154" s="13">
        <v>0</v>
      </c>
      <c r="E154" s="41">
        <f t="shared" si="7"/>
        <v>0</v>
      </c>
      <c r="F154" s="42">
        <v>0</v>
      </c>
      <c r="G154" s="51"/>
    </row>
    <row r="155" spans="1:7" ht="18.75" customHeight="1" outlineLevel="3" x14ac:dyDescent="0.25">
      <c r="A155" s="55" t="s">
        <v>4</v>
      </c>
      <c r="B155" s="27"/>
      <c r="C155" s="10">
        <v>7375.1</v>
      </c>
      <c r="D155" s="13">
        <v>7328.2964400000001</v>
      </c>
      <c r="E155" s="41">
        <f t="shared" si="7"/>
        <v>46.803559999999997</v>
      </c>
      <c r="F155" s="42">
        <f t="shared" si="8"/>
        <v>99.4</v>
      </c>
      <c r="G155" s="51"/>
    </row>
    <row r="156" spans="1:7" ht="18.75" customHeight="1" outlineLevel="3" x14ac:dyDescent="0.25">
      <c r="A156" s="55" t="s">
        <v>5</v>
      </c>
      <c r="B156" s="27"/>
      <c r="C156" s="10">
        <v>1140.1571300000001</v>
      </c>
      <c r="D156" s="13">
        <v>1137.8426099999999</v>
      </c>
      <c r="E156" s="41">
        <f t="shared" si="7"/>
        <v>2.3145199999999999</v>
      </c>
      <c r="F156" s="42">
        <f t="shared" si="8"/>
        <v>99.8</v>
      </c>
      <c r="G156" s="51"/>
    </row>
    <row r="157" spans="1:7" ht="50.25" customHeight="1" outlineLevel="3" x14ac:dyDescent="0.25">
      <c r="A157" s="55" t="s">
        <v>26</v>
      </c>
      <c r="B157" s="27" t="s">
        <v>71</v>
      </c>
      <c r="C157" s="13">
        <f>C158+C159+C160</f>
        <v>11278.60462</v>
      </c>
      <c r="D157" s="13">
        <f>D158+D159+D160</f>
        <v>11278.603370000001</v>
      </c>
      <c r="E157" s="41">
        <f t="shared" si="7"/>
        <v>1.25E-3</v>
      </c>
      <c r="F157" s="42">
        <f t="shared" si="8"/>
        <v>100</v>
      </c>
      <c r="G157" s="51"/>
    </row>
    <row r="158" spans="1:7" ht="18.75" customHeight="1" outlineLevel="3" x14ac:dyDescent="0.25">
      <c r="A158" s="55" t="s">
        <v>79</v>
      </c>
      <c r="B158" s="27"/>
      <c r="C158" s="10">
        <v>0</v>
      </c>
      <c r="D158" s="13">
        <v>0</v>
      </c>
      <c r="E158" s="41">
        <f t="shared" si="7"/>
        <v>0</v>
      </c>
      <c r="F158" s="42">
        <v>0</v>
      </c>
      <c r="G158" s="51"/>
    </row>
    <row r="159" spans="1:7" ht="18.75" customHeight="1" outlineLevel="3" x14ac:dyDescent="0.25">
      <c r="A159" s="55" t="s">
        <v>4</v>
      </c>
      <c r="B159" s="27"/>
      <c r="C159" s="10">
        <v>10675.563</v>
      </c>
      <c r="D159" s="13">
        <v>10675.56178</v>
      </c>
      <c r="E159" s="41">
        <f t="shared" si="7"/>
        <v>1.2199999999999999E-3</v>
      </c>
      <c r="F159" s="42">
        <f t="shared" si="8"/>
        <v>100</v>
      </c>
      <c r="G159" s="51"/>
    </row>
    <row r="160" spans="1:7" ht="18.75" customHeight="1" outlineLevel="3" x14ac:dyDescent="0.25">
      <c r="A160" s="55" t="s">
        <v>5</v>
      </c>
      <c r="B160" s="27"/>
      <c r="C160" s="10">
        <v>603.04161999999997</v>
      </c>
      <c r="D160" s="13">
        <v>603.04159000000004</v>
      </c>
      <c r="E160" s="41">
        <f t="shared" si="7"/>
        <v>3.0000000000000001E-5</v>
      </c>
      <c r="F160" s="42">
        <f t="shared" si="8"/>
        <v>100</v>
      </c>
      <c r="G160" s="51"/>
    </row>
    <row r="161" spans="1:7" ht="64.5" customHeight="1" outlineLevel="3" x14ac:dyDescent="0.25">
      <c r="A161" s="55" t="s">
        <v>23</v>
      </c>
      <c r="B161" s="27" t="s">
        <v>72</v>
      </c>
      <c r="C161" s="24">
        <f>C162+C163+C164</f>
        <v>42.5</v>
      </c>
      <c r="D161" s="24">
        <f>D162+D163+D164</f>
        <v>42.5</v>
      </c>
      <c r="E161" s="41">
        <f t="shared" si="7"/>
        <v>0</v>
      </c>
      <c r="F161" s="42">
        <f t="shared" si="8"/>
        <v>100</v>
      </c>
      <c r="G161" s="51"/>
    </row>
    <row r="162" spans="1:7" ht="18.75" customHeight="1" outlineLevel="3" x14ac:dyDescent="0.25">
      <c r="A162" s="55" t="s">
        <v>79</v>
      </c>
      <c r="B162" s="27"/>
      <c r="C162" s="10">
        <v>0</v>
      </c>
      <c r="D162" s="13">
        <v>0</v>
      </c>
      <c r="E162" s="41">
        <f t="shared" si="7"/>
        <v>0</v>
      </c>
      <c r="F162" s="42">
        <v>0</v>
      </c>
      <c r="G162" s="51"/>
    </row>
    <row r="163" spans="1:7" ht="18.75" customHeight="1" outlineLevel="3" x14ac:dyDescent="0.25">
      <c r="A163" s="55" t="s">
        <v>4</v>
      </c>
      <c r="B163" s="27"/>
      <c r="C163" s="10">
        <v>0</v>
      </c>
      <c r="D163" s="13">
        <v>0</v>
      </c>
      <c r="E163" s="41">
        <f t="shared" si="7"/>
        <v>0</v>
      </c>
      <c r="F163" s="42">
        <v>0</v>
      </c>
      <c r="G163" s="51"/>
    </row>
    <row r="164" spans="1:7" ht="18.75" customHeight="1" outlineLevel="3" x14ac:dyDescent="0.25">
      <c r="A164" s="55" t="s">
        <v>5</v>
      </c>
      <c r="B164" s="27"/>
      <c r="C164" s="10">
        <v>42.5</v>
      </c>
      <c r="D164" s="13">
        <v>42.5</v>
      </c>
      <c r="E164" s="41">
        <f t="shared" si="7"/>
        <v>0</v>
      </c>
      <c r="F164" s="42">
        <f t="shared" si="8"/>
        <v>100</v>
      </c>
      <c r="G164" s="51"/>
    </row>
    <row r="165" spans="1:7" ht="61.5" customHeight="1" outlineLevel="3" x14ac:dyDescent="0.25">
      <c r="A165" s="54" t="s">
        <v>105</v>
      </c>
      <c r="B165" s="27" t="s">
        <v>73</v>
      </c>
      <c r="C165" s="10">
        <f>C166+C167+C168</f>
        <v>86011.504610000004</v>
      </c>
      <c r="D165" s="13">
        <f>D166+D167+D168</f>
        <v>85998.070479999995</v>
      </c>
      <c r="E165" s="41">
        <f t="shared" si="7"/>
        <v>13.43413</v>
      </c>
      <c r="F165" s="42">
        <f t="shared" si="8"/>
        <v>100</v>
      </c>
      <c r="G165" s="51"/>
    </row>
    <row r="166" spans="1:7" ht="18" customHeight="1" outlineLevel="3" x14ac:dyDescent="0.25">
      <c r="A166" s="55" t="s">
        <v>79</v>
      </c>
      <c r="B166" s="27"/>
      <c r="C166" s="14">
        <v>0</v>
      </c>
      <c r="D166" s="11">
        <v>0</v>
      </c>
      <c r="E166" s="41">
        <f t="shared" si="7"/>
        <v>0</v>
      </c>
      <c r="F166" s="42">
        <v>0</v>
      </c>
      <c r="G166" s="51"/>
    </row>
    <row r="167" spans="1:7" ht="18" customHeight="1" outlineLevel="3" x14ac:dyDescent="0.25">
      <c r="A167" s="55" t="s">
        <v>4</v>
      </c>
      <c r="B167" s="27"/>
      <c r="C167" s="14">
        <v>0</v>
      </c>
      <c r="D167" s="11">
        <v>0</v>
      </c>
      <c r="E167" s="41">
        <f t="shared" si="7"/>
        <v>0</v>
      </c>
      <c r="F167" s="42">
        <v>0</v>
      </c>
      <c r="G167" s="51"/>
    </row>
    <row r="168" spans="1:7" ht="18" customHeight="1" outlineLevel="3" x14ac:dyDescent="0.25">
      <c r="A168" s="55" t="s">
        <v>5</v>
      </c>
      <c r="B168" s="27"/>
      <c r="C168" s="10">
        <v>86011.504610000004</v>
      </c>
      <c r="D168" s="13">
        <v>85998.070479999995</v>
      </c>
      <c r="E168" s="39">
        <f t="shared" si="7"/>
        <v>13.43413</v>
      </c>
      <c r="F168" s="40">
        <f t="shared" si="8"/>
        <v>100</v>
      </c>
      <c r="G168" s="71"/>
    </row>
    <row r="169" spans="1:7" ht="314.25" customHeight="1" outlineLevel="3" x14ac:dyDescent="0.2">
      <c r="A169" s="79" t="s">
        <v>106</v>
      </c>
      <c r="B169" s="28" t="s">
        <v>41</v>
      </c>
      <c r="C169" s="17">
        <f>C170+C171+C172</f>
        <v>31618.773550000002</v>
      </c>
      <c r="D169" s="17">
        <f>D170+D171+D172</f>
        <v>30436.081200000001</v>
      </c>
      <c r="E169" s="39">
        <f t="shared" si="7"/>
        <v>1182.69235</v>
      </c>
      <c r="F169" s="77">
        <f t="shared" si="8"/>
        <v>96.3</v>
      </c>
      <c r="G169" s="91" t="s">
        <v>138</v>
      </c>
    </row>
    <row r="170" spans="1:7" ht="42" customHeight="1" outlineLevel="3" x14ac:dyDescent="0.25">
      <c r="A170" s="53" t="s">
        <v>88</v>
      </c>
      <c r="B170" s="28"/>
      <c r="C170" s="6">
        <v>0</v>
      </c>
      <c r="D170" s="12">
        <v>0</v>
      </c>
      <c r="E170" s="39">
        <f t="shared" si="7"/>
        <v>0</v>
      </c>
      <c r="F170" s="77">
        <v>0</v>
      </c>
      <c r="G170" s="92"/>
    </row>
    <row r="171" spans="1:7" ht="22.5" customHeight="1" outlineLevel="3" x14ac:dyDescent="0.25">
      <c r="A171" s="53" t="s">
        <v>4</v>
      </c>
      <c r="B171" s="28"/>
      <c r="C171" s="6">
        <v>0</v>
      </c>
      <c r="D171" s="12">
        <v>0</v>
      </c>
      <c r="E171" s="39">
        <f t="shared" si="7"/>
        <v>0</v>
      </c>
      <c r="F171" s="77">
        <v>0</v>
      </c>
      <c r="G171" s="92"/>
    </row>
    <row r="172" spans="1:7" ht="18" customHeight="1" outlineLevel="3" x14ac:dyDescent="0.25">
      <c r="A172" s="53" t="s">
        <v>5</v>
      </c>
      <c r="B172" s="28"/>
      <c r="C172" s="15">
        <v>31618.773550000002</v>
      </c>
      <c r="D172" s="16">
        <v>30436.081200000001</v>
      </c>
      <c r="E172" s="39">
        <f t="shared" si="7"/>
        <v>1182.69235</v>
      </c>
      <c r="F172" s="77">
        <f t="shared" si="8"/>
        <v>96.3</v>
      </c>
      <c r="G172" s="93"/>
    </row>
    <row r="173" spans="1:7" ht="48.75" customHeight="1" outlineLevel="3" x14ac:dyDescent="0.2">
      <c r="A173" s="56" t="s">
        <v>107</v>
      </c>
      <c r="B173" s="28" t="s">
        <v>40</v>
      </c>
      <c r="C173" s="17">
        <f>C174+C175+C176</f>
        <v>7762.8788500000001</v>
      </c>
      <c r="D173" s="17">
        <f>D174+D175+D176</f>
        <v>7751.5351899999996</v>
      </c>
      <c r="E173" s="39">
        <f t="shared" si="7"/>
        <v>11.34366</v>
      </c>
      <c r="F173" s="40">
        <f t="shared" si="8"/>
        <v>99.9</v>
      </c>
      <c r="G173" s="78"/>
    </row>
    <row r="174" spans="1:7" ht="35.25" customHeight="1" outlineLevel="3" x14ac:dyDescent="0.25">
      <c r="A174" s="53" t="s">
        <v>14</v>
      </c>
      <c r="B174" s="28"/>
      <c r="C174" s="6">
        <v>0</v>
      </c>
      <c r="D174" s="12">
        <v>0</v>
      </c>
      <c r="E174" s="39">
        <f t="shared" si="7"/>
        <v>0</v>
      </c>
      <c r="F174" s="40">
        <v>0</v>
      </c>
      <c r="G174" s="51"/>
    </row>
    <row r="175" spans="1:7" ht="17.25" customHeight="1" outlineLevel="3" x14ac:dyDescent="0.25">
      <c r="A175" s="53" t="s">
        <v>4</v>
      </c>
      <c r="B175" s="28"/>
      <c r="C175" s="15"/>
      <c r="D175" s="16"/>
      <c r="E175" s="39">
        <f t="shared" si="7"/>
        <v>0</v>
      </c>
      <c r="F175" s="40">
        <v>0</v>
      </c>
      <c r="G175" s="51"/>
    </row>
    <row r="176" spans="1:7" ht="17.25" customHeight="1" outlineLevel="3" x14ac:dyDescent="0.25">
      <c r="A176" s="53" t="s">
        <v>5</v>
      </c>
      <c r="B176" s="28"/>
      <c r="C176" s="15">
        <v>7762.8788500000001</v>
      </c>
      <c r="D176" s="16">
        <v>7751.5351899999996</v>
      </c>
      <c r="E176" s="39">
        <f t="shared" si="7"/>
        <v>11.34366</v>
      </c>
      <c r="F176" s="40">
        <f t="shared" si="8"/>
        <v>99.9</v>
      </c>
      <c r="G176" s="51"/>
    </row>
    <row r="177" spans="1:7" ht="55.5" customHeight="1" outlineLevel="3" x14ac:dyDescent="0.2">
      <c r="A177" s="56" t="s">
        <v>108</v>
      </c>
      <c r="B177" s="28" t="s">
        <v>39</v>
      </c>
      <c r="C177" s="17">
        <f>C178+C179+C180</f>
        <v>55788.248249999997</v>
      </c>
      <c r="D177" s="17">
        <f>D178+D179+D180</f>
        <v>55745.846100000002</v>
      </c>
      <c r="E177" s="39">
        <f t="shared" si="7"/>
        <v>42.402149999999999</v>
      </c>
      <c r="F177" s="40">
        <f t="shared" si="8"/>
        <v>99.9</v>
      </c>
      <c r="G177" s="51"/>
    </row>
    <row r="178" spans="1:7" ht="30.75" customHeight="1" outlineLevel="3" x14ac:dyDescent="0.25">
      <c r="A178" s="53" t="s">
        <v>88</v>
      </c>
      <c r="B178" s="28"/>
      <c r="C178" s="6">
        <f t="shared" ref="C178:D179" si="9">C182+C186+C190+C194</f>
        <v>0</v>
      </c>
      <c r="D178" s="6">
        <f t="shared" si="9"/>
        <v>0</v>
      </c>
      <c r="E178" s="39">
        <f t="shared" si="7"/>
        <v>0</v>
      </c>
      <c r="F178" s="40">
        <v>0</v>
      </c>
      <c r="G178" s="51"/>
    </row>
    <row r="179" spans="1:7" ht="15" customHeight="1" outlineLevel="3" x14ac:dyDescent="0.25">
      <c r="A179" s="53" t="s">
        <v>4</v>
      </c>
      <c r="B179" s="28"/>
      <c r="C179" s="15">
        <f t="shared" si="9"/>
        <v>37000</v>
      </c>
      <c r="D179" s="15">
        <f t="shared" si="9"/>
        <v>37000</v>
      </c>
      <c r="E179" s="39">
        <f t="shared" si="7"/>
        <v>0</v>
      </c>
      <c r="F179" s="40">
        <f t="shared" si="8"/>
        <v>100</v>
      </c>
      <c r="G179" s="51"/>
    </row>
    <row r="180" spans="1:7" ht="15" customHeight="1" outlineLevel="3" x14ac:dyDescent="0.25">
      <c r="A180" s="53" t="s">
        <v>5</v>
      </c>
      <c r="B180" s="28"/>
      <c r="C180" s="15">
        <f>C184+C188+C192+C196</f>
        <v>18788.248250000001</v>
      </c>
      <c r="D180" s="15">
        <f>D184+D188+D192+D196</f>
        <v>18745.846099999999</v>
      </c>
      <c r="E180" s="39">
        <f t="shared" si="7"/>
        <v>42.402149999999999</v>
      </c>
      <c r="F180" s="40">
        <f t="shared" si="8"/>
        <v>99.8</v>
      </c>
      <c r="G180" s="51"/>
    </row>
    <row r="181" spans="1:7" ht="60.75" customHeight="1" outlineLevel="3" x14ac:dyDescent="0.25">
      <c r="A181" s="54" t="s">
        <v>128</v>
      </c>
      <c r="B181" s="27" t="s">
        <v>74</v>
      </c>
      <c r="C181" s="10">
        <f>C182+C183+C184</f>
        <v>42322.307000000001</v>
      </c>
      <c r="D181" s="13">
        <f>D182+D183+D184</f>
        <v>42322.307000000001</v>
      </c>
      <c r="E181" s="41">
        <f t="shared" si="7"/>
        <v>0</v>
      </c>
      <c r="F181" s="42">
        <f t="shared" si="8"/>
        <v>100</v>
      </c>
      <c r="G181" s="51"/>
    </row>
    <row r="182" spans="1:7" ht="15" customHeight="1" outlineLevel="3" x14ac:dyDescent="0.25">
      <c r="A182" s="55" t="s">
        <v>79</v>
      </c>
      <c r="B182" s="27"/>
      <c r="C182" s="14">
        <v>0</v>
      </c>
      <c r="D182" s="11">
        <v>0</v>
      </c>
      <c r="E182" s="41">
        <f t="shared" si="7"/>
        <v>0</v>
      </c>
      <c r="F182" s="42">
        <v>0</v>
      </c>
      <c r="G182" s="51"/>
    </row>
    <row r="183" spans="1:7" ht="15" customHeight="1" outlineLevel="3" x14ac:dyDescent="0.25">
      <c r="A183" s="55" t="s">
        <v>4</v>
      </c>
      <c r="B183" s="27"/>
      <c r="C183" s="10">
        <v>30000</v>
      </c>
      <c r="D183" s="13">
        <v>30000</v>
      </c>
      <c r="E183" s="41">
        <f t="shared" si="7"/>
        <v>0</v>
      </c>
      <c r="F183" s="42">
        <f t="shared" si="8"/>
        <v>100</v>
      </c>
      <c r="G183" s="51"/>
    </row>
    <row r="184" spans="1:7" ht="15" customHeight="1" outlineLevel="3" x14ac:dyDescent="0.25">
      <c r="A184" s="55" t="s">
        <v>5</v>
      </c>
      <c r="B184" s="27"/>
      <c r="C184" s="10">
        <v>12322.307000000001</v>
      </c>
      <c r="D184" s="13">
        <v>12322.307000000001</v>
      </c>
      <c r="E184" s="41">
        <f t="shared" si="7"/>
        <v>0</v>
      </c>
      <c r="F184" s="42">
        <f t="shared" si="8"/>
        <v>100</v>
      </c>
      <c r="G184" s="51"/>
    </row>
    <row r="185" spans="1:7" ht="58.5" customHeight="1" outlineLevel="3" x14ac:dyDescent="0.25">
      <c r="A185" s="54" t="s">
        <v>24</v>
      </c>
      <c r="B185" s="27" t="s">
        <v>75</v>
      </c>
      <c r="C185" s="10">
        <f>C186+C187+C188</f>
        <v>9800</v>
      </c>
      <c r="D185" s="13">
        <f>D186+D187+D188</f>
        <v>9800</v>
      </c>
      <c r="E185" s="41">
        <f t="shared" si="7"/>
        <v>0</v>
      </c>
      <c r="F185" s="42">
        <f t="shared" si="8"/>
        <v>100</v>
      </c>
      <c r="G185" s="51"/>
    </row>
    <row r="186" spans="1:7" ht="18" customHeight="1" outlineLevel="3" x14ac:dyDescent="0.25">
      <c r="A186" s="55" t="s">
        <v>9</v>
      </c>
      <c r="B186" s="27"/>
      <c r="C186" s="10">
        <v>0</v>
      </c>
      <c r="D186" s="13">
        <v>0</v>
      </c>
      <c r="E186" s="41">
        <f t="shared" si="7"/>
        <v>0</v>
      </c>
      <c r="F186" s="42">
        <v>0</v>
      </c>
      <c r="G186" s="51"/>
    </row>
    <row r="187" spans="1:7" ht="17.25" customHeight="1" outlineLevel="3" x14ac:dyDescent="0.25">
      <c r="A187" s="55" t="s">
        <v>4</v>
      </c>
      <c r="B187" s="27"/>
      <c r="C187" s="10">
        <v>7000</v>
      </c>
      <c r="D187" s="13">
        <v>7000</v>
      </c>
      <c r="E187" s="41">
        <f t="shared" si="7"/>
        <v>0</v>
      </c>
      <c r="F187" s="42">
        <f t="shared" si="8"/>
        <v>100</v>
      </c>
      <c r="G187" s="51"/>
    </row>
    <row r="188" spans="1:7" ht="17.25" customHeight="1" outlineLevel="3" x14ac:dyDescent="0.25">
      <c r="A188" s="55" t="s">
        <v>5</v>
      </c>
      <c r="B188" s="27"/>
      <c r="C188" s="10">
        <v>2800</v>
      </c>
      <c r="D188" s="13">
        <v>2800</v>
      </c>
      <c r="E188" s="41">
        <f t="shared" si="7"/>
        <v>0</v>
      </c>
      <c r="F188" s="42">
        <f t="shared" si="8"/>
        <v>100</v>
      </c>
      <c r="G188" s="51"/>
    </row>
    <row r="189" spans="1:7" ht="60.75" customHeight="1" outlineLevel="3" x14ac:dyDescent="0.25">
      <c r="A189" s="54" t="s">
        <v>25</v>
      </c>
      <c r="B189" s="27" t="s">
        <v>83</v>
      </c>
      <c r="C189" s="10">
        <f>C190+C191+C192</f>
        <v>3665.9412499999999</v>
      </c>
      <c r="D189" s="10">
        <f>D190+D191+D192</f>
        <v>3623.5391</v>
      </c>
      <c r="E189" s="41">
        <f t="shared" si="7"/>
        <v>42.402149999999999</v>
      </c>
      <c r="F189" s="42">
        <f t="shared" si="8"/>
        <v>98.8</v>
      </c>
      <c r="G189" s="51"/>
    </row>
    <row r="190" spans="1:7" ht="21" customHeight="1" outlineLevel="3" x14ac:dyDescent="0.25">
      <c r="A190" s="55" t="s">
        <v>79</v>
      </c>
      <c r="B190" s="27"/>
      <c r="C190" s="10">
        <v>0</v>
      </c>
      <c r="D190" s="13">
        <v>0</v>
      </c>
      <c r="E190" s="41">
        <f t="shared" si="7"/>
        <v>0</v>
      </c>
      <c r="F190" s="42">
        <v>0</v>
      </c>
      <c r="G190" s="51"/>
    </row>
    <row r="191" spans="1:7" ht="19.5" customHeight="1" outlineLevel="3" x14ac:dyDescent="0.25">
      <c r="A191" s="55" t="s">
        <v>4</v>
      </c>
      <c r="B191" s="27"/>
      <c r="C191" s="10">
        <v>0</v>
      </c>
      <c r="D191" s="13">
        <v>0</v>
      </c>
      <c r="E191" s="41">
        <f t="shared" si="7"/>
        <v>0</v>
      </c>
      <c r="F191" s="42">
        <v>0</v>
      </c>
      <c r="G191" s="51"/>
    </row>
    <row r="192" spans="1:7" ht="18.75" customHeight="1" outlineLevel="3" x14ac:dyDescent="0.25">
      <c r="A192" s="55" t="s">
        <v>5</v>
      </c>
      <c r="B192" s="27"/>
      <c r="C192" s="10">
        <v>3665.9412499999999</v>
      </c>
      <c r="D192" s="13">
        <v>3623.5391</v>
      </c>
      <c r="E192" s="41">
        <f t="shared" si="7"/>
        <v>42.402149999999999</v>
      </c>
      <c r="F192" s="42">
        <f t="shared" si="8"/>
        <v>98.8</v>
      </c>
      <c r="G192" s="51"/>
    </row>
    <row r="193" spans="1:7" ht="75" hidden="1" customHeight="1" outlineLevel="3" x14ac:dyDescent="0.25">
      <c r="A193" s="55" t="s">
        <v>86</v>
      </c>
      <c r="B193" s="27" t="s">
        <v>82</v>
      </c>
      <c r="C193" s="10">
        <f>C194+C195+C196</f>
        <v>0</v>
      </c>
      <c r="D193" s="10">
        <f>D194+D195+D196</f>
        <v>0</v>
      </c>
      <c r="E193" s="39">
        <f t="shared" si="7"/>
        <v>0</v>
      </c>
      <c r="F193" s="40" t="e">
        <f t="shared" si="8"/>
        <v>#DIV/0!</v>
      </c>
      <c r="G193" s="51"/>
    </row>
    <row r="194" spans="1:7" ht="20.25" hidden="1" customHeight="1" outlineLevel="3" x14ac:dyDescent="0.25">
      <c r="A194" s="55" t="s">
        <v>79</v>
      </c>
      <c r="B194" s="27"/>
      <c r="C194" s="10">
        <v>0</v>
      </c>
      <c r="D194" s="13">
        <v>0</v>
      </c>
      <c r="E194" s="39">
        <f t="shared" si="7"/>
        <v>0</v>
      </c>
      <c r="F194" s="40" t="e">
        <f t="shared" si="8"/>
        <v>#DIV/0!</v>
      </c>
      <c r="G194" s="51"/>
    </row>
    <row r="195" spans="1:7" ht="20.25" hidden="1" customHeight="1" outlineLevel="3" x14ac:dyDescent="0.25">
      <c r="A195" s="55" t="s">
        <v>4</v>
      </c>
      <c r="B195" s="27"/>
      <c r="C195" s="10">
        <v>0</v>
      </c>
      <c r="D195" s="13">
        <v>0</v>
      </c>
      <c r="E195" s="39">
        <f t="shared" si="7"/>
        <v>0</v>
      </c>
      <c r="F195" s="40" t="e">
        <f t="shared" si="8"/>
        <v>#DIV/0!</v>
      </c>
      <c r="G195" s="51"/>
    </row>
    <row r="196" spans="1:7" ht="20.25" hidden="1" customHeight="1" outlineLevel="3" x14ac:dyDescent="0.25">
      <c r="A196" s="55" t="s">
        <v>5</v>
      </c>
      <c r="B196" s="27"/>
      <c r="C196" s="10">
        <v>0</v>
      </c>
      <c r="D196" s="13">
        <v>0</v>
      </c>
      <c r="E196" s="39">
        <f t="shared" si="7"/>
        <v>0</v>
      </c>
      <c r="F196" s="40" t="e">
        <f t="shared" si="8"/>
        <v>#DIV/0!</v>
      </c>
      <c r="G196" s="51"/>
    </row>
    <row r="197" spans="1:7" ht="66.75" customHeight="1" outlineLevel="3" x14ac:dyDescent="0.2">
      <c r="A197" s="56" t="s">
        <v>109</v>
      </c>
      <c r="B197" s="28" t="s">
        <v>38</v>
      </c>
      <c r="C197" s="17">
        <f>C198+C199+C200</f>
        <v>27836.193640000001</v>
      </c>
      <c r="D197" s="17">
        <f>D198+D199+D200</f>
        <v>27351.479039999998</v>
      </c>
      <c r="E197" s="39">
        <f t="shared" si="7"/>
        <v>484.71460000000002</v>
      </c>
      <c r="F197" s="40">
        <f t="shared" si="8"/>
        <v>98.3</v>
      </c>
      <c r="G197" s="51"/>
    </row>
    <row r="198" spans="1:7" ht="28.5" customHeight="1" outlineLevel="3" x14ac:dyDescent="0.25">
      <c r="A198" s="53" t="s">
        <v>88</v>
      </c>
      <c r="B198" s="28"/>
      <c r="C198" s="15">
        <f t="shared" ref="C198:D199" si="10">C202+C206+C210</f>
        <v>0</v>
      </c>
      <c r="D198" s="15">
        <f t="shared" si="10"/>
        <v>0</v>
      </c>
      <c r="E198" s="39">
        <f t="shared" si="7"/>
        <v>0</v>
      </c>
      <c r="F198" s="40">
        <v>0</v>
      </c>
      <c r="G198" s="51"/>
    </row>
    <row r="199" spans="1:7" ht="20.25" customHeight="1" outlineLevel="3" x14ac:dyDescent="0.25">
      <c r="A199" s="53" t="s">
        <v>4</v>
      </c>
      <c r="B199" s="28"/>
      <c r="C199" s="15">
        <f t="shared" si="10"/>
        <v>15040</v>
      </c>
      <c r="D199" s="15">
        <f t="shared" si="10"/>
        <v>15040</v>
      </c>
      <c r="E199" s="39">
        <f t="shared" si="7"/>
        <v>0</v>
      </c>
      <c r="F199" s="40">
        <f t="shared" si="8"/>
        <v>100</v>
      </c>
      <c r="G199" s="51"/>
    </row>
    <row r="200" spans="1:7" ht="18" customHeight="1" outlineLevel="3" x14ac:dyDescent="0.25">
      <c r="A200" s="53" t="s">
        <v>5</v>
      </c>
      <c r="B200" s="28"/>
      <c r="C200" s="15">
        <f>C204+C208+C212</f>
        <v>12796.19364</v>
      </c>
      <c r="D200" s="15">
        <f>D204+D208+D212</f>
        <v>12311.47904</v>
      </c>
      <c r="E200" s="39">
        <f t="shared" si="7"/>
        <v>484.71460000000002</v>
      </c>
      <c r="F200" s="40">
        <f t="shared" si="8"/>
        <v>96.2</v>
      </c>
      <c r="G200" s="51"/>
    </row>
    <row r="201" spans="1:7" ht="59.25" customHeight="1" outlineLevel="3" x14ac:dyDescent="0.25">
      <c r="A201" s="54" t="s">
        <v>110</v>
      </c>
      <c r="B201" s="27" t="s">
        <v>76</v>
      </c>
      <c r="C201" s="10">
        <f>C202+C203+C204</f>
        <v>15505.154640000001</v>
      </c>
      <c r="D201" s="13">
        <f>D202+D203+D204</f>
        <v>15505.154640000001</v>
      </c>
      <c r="E201" s="41">
        <f t="shared" si="7"/>
        <v>0</v>
      </c>
      <c r="F201" s="42">
        <f t="shared" si="8"/>
        <v>100</v>
      </c>
      <c r="G201" s="51"/>
    </row>
    <row r="202" spans="1:7" ht="20.25" customHeight="1" outlineLevel="3" x14ac:dyDescent="0.25">
      <c r="A202" s="55" t="s">
        <v>9</v>
      </c>
      <c r="B202" s="27"/>
      <c r="C202" s="10">
        <v>0</v>
      </c>
      <c r="D202" s="13">
        <v>0</v>
      </c>
      <c r="E202" s="41">
        <f t="shared" ref="E202:E237" si="11">C202-D202</f>
        <v>0</v>
      </c>
      <c r="F202" s="42">
        <v>0</v>
      </c>
      <c r="G202" s="51"/>
    </row>
    <row r="203" spans="1:7" ht="20.25" customHeight="1" outlineLevel="3" x14ac:dyDescent="0.25">
      <c r="A203" s="55" t="s">
        <v>4</v>
      </c>
      <c r="B203" s="27"/>
      <c r="C203" s="10">
        <v>15040</v>
      </c>
      <c r="D203" s="13">
        <v>15040</v>
      </c>
      <c r="E203" s="41">
        <f t="shared" si="11"/>
        <v>0</v>
      </c>
      <c r="F203" s="42">
        <f t="shared" ref="F203:F237" si="12">D203/C203*100</f>
        <v>100</v>
      </c>
      <c r="G203" s="51"/>
    </row>
    <row r="204" spans="1:7" ht="20.25" customHeight="1" outlineLevel="3" x14ac:dyDescent="0.25">
      <c r="A204" s="55" t="s">
        <v>5</v>
      </c>
      <c r="B204" s="27"/>
      <c r="C204" s="10">
        <v>465.15463999999997</v>
      </c>
      <c r="D204" s="13">
        <v>465.15463999999997</v>
      </c>
      <c r="E204" s="41">
        <f t="shared" si="11"/>
        <v>0</v>
      </c>
      <c r="F204" s="42">
        <f t="shared" si="12"/>
        <v>100</v>
      </c>
      <c r="G204" s="51"/>
    </row>
    <row r="205" spans="1:7" ht="48" customHeight="1" outlineLevel="3" x14ac:dyDescent="0.25">
      <c r="A205" s="54" t="s">
        <v>111</v>
      </c>
      <c r="B205" s="27" t="s">
        <v>77</v>
      </c>
      <c r="C205" s="14">
        <f>C206+C207+C208</f>
        <v>6000</v>
      </c>
      <c r="D205" s="10">
        <f>D206+D207+D208</f>
        <v>5999.5551599999999</v>
      </c>
      <c r="E205" s="41">
        <f t="shared" si="11"/>
        <v>0.44484000000000001</v>
      </c>
      <c r="F205" s="42">
        <f t="shared" si="12"/>
        <v>100</v>
      </c>
      <c r="G205" s="51"/>
    </row>
    <row r="206" spans="1:7" ht="17.25" customHeight="1" outlineLevel="3" x14ac:dyDescent="0.25">
      <c r="A206" s="55" t="s">
        <v>9</v>
      </c>
      <c r="B206" s="27"/>
      <c r="C206" s="10">
        <v>0</v>
      </c>
      <c r="D206" s="13">
        <v>0</v>
      </c>
      <c r="E206" s="41">
        <f t="shared" si="11"/>
        <v>0</v>
      </c>
      <c r="F206" s="42">
        <v>0</v>
      </c>
      <c r="G206" s="51"/>
    </row>
    <row r="207" spans="1:7" ht="15" customHeight="1" outlineLevel="3" x14ac:dyDescent="0.25">
      <c r="A207" s="55" t="s">
        <v>4</v>
      </c>
      <c r="B207" s="27"/>
      <c r="C207" s="10">
        <v>0</v>
      </c>
      <c r="D207" s="13">
        <v>0</v>
      </c>
      <c r="E207" s="41">
        <f t="shared" si="11"/>
        <v>0</v>
      </c>
      <c r="F207" s="42">
        <v>0</v>
      </c>
      <c r="G207" s="51"/>
    </row>
    <row r="208" spans="1:7" ht="14.25" customHeight="1" outlineLevel="3" x14ac:dyDescent="0.25">
      <c r="A208" s="55" t="s">
        <v>5</v>
      </c>
      <c r="B208" s="27"/>
      <c r="C208" s="10">
        <v>6000</v>
      </c>
      <c r="D208" s="13">
        <v>5999.5551599999999</v>
      </c>
      <c r="E208" s="41">
        <f t="shared" si="11"/>
        <v>0.44484000000000001</v>
      </c>
      <c r="F208" s="42">
        <f t="shared" si="12"/>
        <v>100</v>
      </c>
      <c r="G208" s="71"/>
    </row>
    <row r="209" spans="1:7" ht="75" customHeight="1" outlineLevel="3" x14ac:dyDescent="0.25">
      <c r="A209" s="54" t="s">
        <v>112</v>
      </c>
      <c r="B209" s="27" t="s">
        <v>78</v>
      </c>
      <c r="C209" s="14">
        <f>C210+C211+C212</f>
        <v>6331.0389999999998</v>
      </c>
      <c r="D209" s="13">
        <f>D210+D211+D212</f>
        <v>5846.7692399999996</v>
      </c>
      <c r="E209" s="41">
        <f t="shared" si="11"/>
        <v>484.26976000000002</v>
      </c>
      <c r="F209" s="70">
        <f t="shared" si="12"/>
        <v>92.4</v>
      </c>
      <c r="G209" s="85" t="s">
        <v>139</v>
      </c>
    </row>
    <row r="210" spans="1:7" ht="19.5" customHeight="1" outlineLevel="3" x14ac:dyDescent="0.25">
      <c r="A210" s="55" t="s">
        <v>9</v>
      </c>
      <c r="B210" s="27"/>
      <c r="C210" s="10">
        <v>0</v>
      </c>
      <c r="D210" s="13">
        <v>0</v>
      </c>
      <c r="E210" s="41">
        <f t="shared" si="11"/>
        <v>0</v>
      </c>
      <c r="F210" s="70">
        <v>0</v>
      </c>
      <c r="G210" s="86"/>
    </row>
    <row r="211" spans="1:7" ht="18" customHeight="1" outlineLevel="3" x14ac:dyDescent="0.25">
      <c r="A211" s="55" t="s">
        <v>4</v>
      </c>
      <c r="B211" s="27"/>
      <c r="C211" s="10">
        <v>0</v>
      </c>
      <c r="D211" s="13">
        <v>0</v>
      </c>
      <c r="E211" s="41">
        <f t="shared" si="11"/>
        <v>0</v>
      </c>
      <c r="F211" s="70">
        <v>0</v>
      </c>
      <c r="G211" s="86"/>
    </row>
    <row r="212" spans="1:7" ht="17.25" customHeight="1" outlineLevel="3" x14ac:dyDescent="0.25">
      <c r="A212" s="55" t="s">
        <v>5</v>
      </c>
      <c r="B212" s="27"/>
      <c r="C212" s="10">
        <v>6331.0389999999998</v>
      </c>
      <c r="D212" s="13">
        <v>5846.7692399999996</v>
      </c>
      <c r="E212" s="41">
        <f t="shared" si="11"/>
        <v>484.26976000000002</v>
      </c>
      <c r="F212" s="70">
        <f t="shared" si="12"/>
        <v>92.4</v>
      </c>
      <c r="G212" s="87"/>
    </row>
    <row r="213" spans="1:7" ht="66.75" customHeight="1" outlineLevel="3" x14ac:dyDescent="0.2">
      <c r="A213" s="56" t="s">
        <v>125</v>
      </c>
      <c r="B213" s="28" t="s">
        <v>37</v>
      </c>
      <c r="C213" s="17">
        <f>C214+C215+C215+C216</f>
        <v>144</v>
      </c>
      <c r="D213" s="17">
        <f>D214+D215+D215+D216</f>
        <v>144</v>
      </c>
      <c r="E213" s="39">
        <f t="shared" si="11"/>
        <v>0</v>
      </c>
      <c r="F213" s="40">
        <f t="shared" si="12"/>
        <v>100</v>
      </c>
      <c r="G213" s="74"/>
    </row>
    <row r="214" spans="1:7" ht="33" customHeight="1" outlineLevel="3" x14ac:dyDescent="0.25">
      <c r="A214" s="53" t="s">
        <v>88</v>
      </c>
      <c r="B214" s="28"/>
      <c r="C214" s="6">
        <v>0</v>
      </c>
      <c r="D214" s="12">
        <v>0</v>
      </c>
      <c r="E214" s="39">
        <f t="shared" si="11"/>
        <v>0</v>
      </c>
      <c r="F214" s="40">
        <v>0</v>
      </c>
      <c r="G214" s="51"/>
    </row>
    <row r="215" spans="1:7" ht="21" customHeight="1" outlineLevel="3" x14ac:dyDescent="0.25">
      <c r="A215" s="53" t="s">
        <v>4</v>
      </c>
      <c r="B215" s="28"/>
      <c r="C215" s="6">
        <v>0</v>
      </c>
      <c r="D215" s="12">
        <v>0</v>
      </c>
      <c r="E215" s="39">
        <f t="shared" si="11"/>
        <v>0</v>
      </c>
      <c r="F215" s="40">
        <v>0</v>
      </c>
      <c r="G215" s="51"/>
    </row>
    <row r="216" spans="1:7" ht="21" customHeight="1" outlineLevel="3" x14ac:dyDescent="0.25">
      <c r="A216" s="53" t="s">
        <v>5</v>
      </c>
      <c r="B216" s="28"/>
      <c r="C216" s="6">
        <v>144</v>
      </c>
      <c r="D216" s="12">
        <v>144</v>
      </c>
      <c r="E216" s="39">
        <f t="shared" si="11"/>
        <v>0</v>
      </c>
      <c r="F216" s="40">
        <f t="shared" si="12"/>
        <v>100</v>
      </c>
      <c r="G216" s="51"/>
    </row>
    <row r="217" spans="1:7" ht="54.75" customHeight="1" outlineLevel="3" x14ac:dyDescent="0.2">
      <c r="A217" s="56" t="s">
        <v>126</v>
      </c>
      <c r="B217" s="28" t="s">
        <v>36</v>
      </c>
      <c r="C217" s="17">
        <f>C218+C219+C220</f>
        <v>109.83799999999999</v>
      </c>
      <c r="D217" s="17">
        <f>D218+D219+D220</f>
        <v>109.83799999999999</v>
      </c>
      <c r="E217" s="39">
        <f t="shared" si="11"/>
        <v>0</v>
      </c>
      <c r="F217" s="40">
        <f t="shared" si="12"/>
        <v>100</v>
      </c>
      <c r="G217" s="51"/>
    </row>
    <row r="218" spans="1:7" ht="30" customHeight="1" outlineLevel="3" x14ac:dyDescent="0.25">
      <c r="A218" s="53" t="s">
        <v>14</v>
      </c>
      <c r="B218" s="28"/>
      <c r="C218" s="6" t="s">
        <v>13</v>
      </c>
      <c r="D218" s="12">
        <v>0</v>
      </c>
      <c r="E218" s="39">
        <f t="shared" si="11"/>
        <v>0</v>
      </c>
      <c r="F218" s="40">
        <v>0</v>
      </c>
      <c r="G218" s="51"/>
    </row>
    <row r="219" spans="1:7" ht="18.75" customHeight="1" outlineLevel="3" x14ac:dyDescent="0.25">
      <c r="A219" s="53" t="s">
        <v>4</v>
      </c>
      <c r="B219" s="28"/>
      <c r="C219" s="6" t="s">
        <v>13</v>
      </c>
      <c r="D219" s="12">
        <v>0</v>
      </c>
      <c r="E219" s="39">
        <f t="shared" si="11"/>
        <v>0</v>
      </c>
      <c r="F219" s="40">
        <v>0</v>
      </c>
      <c r="G219" s="51"/>
    </row>
    <row r="220" spans="1:7" ht="18.75" customHeight="1" outlineLevel="3" x14ac:dyDescent="0.25">
      <c r="A220" s="53" t="s">
        <v>5</v>
      </c>
      <c r="B220" s="28"/>
      <c r="C220" s="15">
        <v>109.83799999999999</v>
      </c>
      <c r="D220" s="16">
        <v>109.83799999999999</v>
      </c>
      <c r="E220" s="39">
        <f t="shared" si="11"/>
        <v>0</v>
      </c>
      <c r="F220" s="40">
        <f t="shared" si="12"/>
        <v>100</v>
      </c>
      <c r="G220" s="51"/>
    </row>
    <row r="221" spans="1:7" ht="80.25" customHeight="1" outlineLevel="3" x14ac:dyDescent="0.25">
      <c r="A221" s="53" t="s">
        <v>113</v>
      </c>
      <c r="B221" s="28" t="s">
        <v>35</v>
      </c>
      <c r="C221" s="15">
        <f>C222+C223+C224</f>
        <v>47</v>
      </c>
      <c r="D221" s="15">
        <f>D222+D223+D224</f>
        <v>47</v>
      </c>
      <c r="E221" s="39">
        <f t="shared" si="11"/>
        <v>0</v>
      </c>
      <c r="F221" s="40">
        <f t="shared" si="12"/>
        <v>100</v>
      </c>
      <c r="G221" s="51"/>
    </row>
    <row r="222" spans="1:7" ht="18.75" customHeight="1" outlineLevel="3" x14ac:dyDescent="0.25">
      <c r="A222" s="53" t="s">
        <v>88</v>
      </c>
      <c r="B222" s="28"/>
      <c r="C222" s="6">
        <v>0</v>
      </c>
      <c r="D222" s="12">
        <v>0</v>
      </c>
      <c r="E222" s="39">
        <f t="shared" si="11"/>
        <v>0</v>
      </c>
      <c r="F222" s="40">
        <v>0</v>
      </c>
      <c r="G222" s="51"/>
    </row>
    <row r="223" spans="1:7" ht="18.75" customHeight="1" outlineLevel="3" x14ac:dyDescent="0.25">
      <c r="A223" s="53" t="s">
        <v>4</v>
      </c>
      <c r="B223" s="28"/>
      <c r="C223" s="6">
        <v>0</v>
      </c>
      <c r="D223" s="12">
        <v>0</v>
      </c>
      <c r="E223" s="39">
        <f t="shared" si="11"/>
        <v>0</v>
      </c>
      <c r="F223" s="40">
        <v>0</v>
      </c>
      <c r="G223" s="51"/>
    </row>
    <row r="224" spans="1:7" ht="18.75" customHeight="1" outlineLevel="3" x14ac:dyDescent="0.25">
      <c r="A224" s="53" t="s">
        <v>5</v>
      </c>
      <c r="B224" s="28"/>
      <c r="C224" s="15">
        <v>47</v>
      </c>
      <c r="D224" s="16">
        <v>47</v>
      </c>
      <c r="E224" s="39">
        <f t="shared" si="11"/>
        <v>0</v>
      </c>
      <c r="F224" s="40">
        <f t="shared" si="12"/>
        <v>100</v>
      </c>
      <c r="G224" s="51"/>
    </row>
    <row r="225" spans="1:7" ht="71.25" hidden="1" customHeight="1" x14ac:dyDescent="0.2">
      <c r="A225" s="60" t="s">
        <v>80</v>
      </c>
      <c r="B225" s="31" t="s">
        <v>34</v>
      </c>
      <c r="C225" s="17">
        <f>C226+C227+C228</f>
        <v>0</v>
      </c>
      <c r="D225" s="17">
        <f>D226+D227+D228</f>
        <v>0</v>
      </c>
      <c r="E225" s="39">
        <f t="shared" si="11"/>
        <v>0</v>
      </c>
      <c r="F225" s="40" t="e">
        <f t="shared" si="12"/>
        <v>#DIV/0!</v>
      </c>
      <c r="G225" s="51"/>
    </row>
    <row r="226" spans="1:7" ht="28.5" hidden="1" customHeight="1" x14ac:dyDescent="0.25">
      <c r="A226" s="53" t="s">
        <v>16</v>
      </c>
      <c r="B226" s="32"/>
      <c r="C226" s="15">
        <v>0</v>
      </c>
      <c r="D226" s="16">
        <v>0</v>
      </c>
      <c r="E226" s="39">
        <f t="shared" si="11"/>
        <v>0</v>
      </c>
      <c r="F226" s="40" t="e">
        <f t="shared" si="12"/>
        <v>#DIV/0!</v>
      </c>
      <c r="G226" s="51"/>
    </row>
    <row r="227" spans="1:7" ht="24.75" hidden="1" customHeight="1" x14ac:dyDescent="0.25">
      <c r="A227" s="53" t="s">
        <v>4</v>
      </c>
      <c r="B227" s="32"/>
      <c r="C227" s="15">
        <v>0</v>
      </c>
      <c r="D227" s="16">
        <v>0</v>
      </c>
      <c r="E227" s="39">
        <f t="shared" si="11"/>
        <v>0</v>
      </c>
      <c r="F227" s="40" t="e">
        <f t="shared" si="12"/>
        <v>#DIV/0!</v>
      </c>
      <c r="G227" s="51"/>
    </row>
    <row r="228" spans="1:7" ht="22.5" hidden="1" customHeight="1" x14ac:dyDescent="0.25">
      <c r="A228" s="53" t="s">
        <v>5</v>
      </c>
      <c r="B228" s="32"/>
      <c r="C228" s="15">
        <v>0</v>
      </c>
      <c r="D228" s="16">
        <v>0</v>
      </c>
      <c r="E228" s="39">
        <f t="shared" si="11"/>
        <v>0</v>
      </c>
      <c r="F228" s="40" t="e">
        <f t="shared" si="12"/>
        <v>#DIV/0!</v>
      </c>
      <c r="G228" s="51"/>
    </row>
    <row r="229" spans="1:7" ht="62.25" customHeight="1" x14ac:dyDescent="0.2">
      <c r="A229" s="61" t="s">
        <v>127</v>
      </c>
      <c r="B229" s="32" t="s">
        <v>84</v>
      </c>
      <c r="C229" s="15">
        <f>C230+C231+C232</f>
        <v>68774.019990000001</v>
      </c>
      <c r="D229" s="15">
        <f>D230+D231+D232</f>
        <v>68774.019990000001</v>
      </c>
      <c r="E229" s="39">
        <f t="shared" si="11"/>
        <v>0</v>
      </c>
      <c r="F229" s="40">
        <f t="shared" si="12"/>
        <v>100</v>
      </c>
      <c r="G229" s="51"/>
    </row>
    <row r="230" spans="1:7" ht="39.75" customHeight="1" x14ac:dyDescent="0.25">
      <c r="A230" s="53" t="s">
        <v>88</v>
      </c>
      <c r="B230" s="32"/>
      <c r="C230" s="15">
        <v>33227.524669999999</v>
      </c>
      <c r="D230" s="16">
        <v>33227.524669999999</v>
      </c>
      <c r="E230" s="39">
        <f t="shared" si="11"/>
        <v>0</v>
      </c>
      <c r="F230" s="40">
        <f t="shared" si="12"/>
        <v>100</v>
      </c>
      <c r="G230" s="51"/>
    </row>
    <row r="231" spans="1:7" ht="22.5" customHeight="1" x14ac:dyDescent="0.25">
      <c r="A231" s="53" t="s">
        <v>4</v>
      </c>
      <c r="B231" s="32"/>
      <c r="C231" s="15">
        <v>33078.112760000004</v>
      </c>
      <c r="D231" s="15">
        <v>33078.112760000004</v>
      </c>
      <c r="E231" s="39">
        <f t="shared" si="11"/>
        <v>0</v>
      </c>
      <c r="F231" s="40">
        <f t="shared" si="12"/>
        <v>100</v>
      </c>
      <c r="G231" s="51"/>
    </row>
    <row r="232" spans="1:7" ht="22.5" customHeight="1" x14ac:dyDescent="0.25">
      <c r="A232" s="53" t="s">
        <v>5</v>
      </c>
      <c r="B232" s="32"/>
      <c r="C232" s="15">
        <v>2468.38256</v>
      </c>
      <c r="D232" s="15">
        <v>2468.38256</v>
      </c>
      <c r="E232" s="39">
        <f t="shared" si="11"/>
        <v>0</v>
      </c>
      <c r="F232" s="40">
        <f t="shared" si="12"/>
        <v>100</v>
      </c>
      <c r="G232" s="51"/>
    </row>
    <row r="233" spans="1:7" s="3" customFormat="1" ht="33" customHeight="1" x14ac:dyDescent="0.3">
      <c r="A233" s="62" t="s">
        <v>6</v>
      </c>
      <c r="B233" s="33"/>
      <c r="C233" s="21">
        <f>C9+C25+C45+C49+C77+C89+C121+C141+C149+C169+C173+C177+C197+C213+C217+C225+C221+C229</f>
        <v>1397536.7873</v>
      </c>
      <c r="D233" s="21">
        <f>D9+D25+D45+D49+D77+D89+D121+D141+D149+D169+D173+D177+D197+D213+D217+D225+D221+D229</f>
        <v>1362007.97961</v>
      </c>
      <c r="E233" s="39">
        <f t="shared" si="11"/>
        <v>35528.807690000001</v>
      </c>
      <c r="F233" s="40">
        <f t="shared" si="12"/>
        <v>97.5</v>
      </c>
      <c r="G233" s="57"/>
    </row>
    <row r="234" spans="1:7" s="3" customFormat="1" ht="33" customHeight="1" x14ac:dyDescent="0.25">
      <c r="A234" s="53" t="s">
        <v>8</v>
      </c>
      <c r="B234" s="34"/>
      <c r="C234" s="18">
        <f>C90+C226</f>
        <v>0</v>
      </c>
      <c r="D234" s="18">
        <f>D90+D226</f>
        <v>0</v>
      </c>
      <c r="E234" s="43">
        <f t="shared" si="11"/>
        <v>0</v>
      </c>
      <c r="F234" s="44">
        <v>0</v>
      </c>
      <c r="G234" s="57"/>
    </row>
    <row r="235" spans="1:7" s="3" customFormat="1" ht="18.75" customHeight="1" x14ac:dyDescent="0.25">
      <c r="A235" s="53" t="s">
        <v>79</v>
      </c>
      <c r="B235" s="34"/>
      <c r="C235" s="18">
        <f>C10+C26+C46+C50+C78+C91+C122+C142+C150+C174+C178+C198+C214+C218+C222+C170+C230</f>
        <v>46963.845580000001</v>
      </c>
      <c r="D235" s="18">
        <f>D10+D26+D46+D50+D78+D91+D122+D142+D150+D174+D178+D198+D214+D218+D222+D170+D230</f>
        <v>46447.753960000002</v>
      </c>
      <c r="E235" s="39">
        <f t="shared" si="11"/>
        <v>516.09162000000003</v>
      </c>
      <c r="F235" s="40">
        <f t="shared" si="12"/>
        <v>98.9</v>
      </c>
      <c r="G235" s="57"/>
    </row>
    <row r="236" spans="1:7" s="3" customFormat="1" ht="18" customHeight="1" x14ac:dyDescent="0.25">
      <c r="A236" s="53" t="s">
        <v>4</v>
      </c>
      <c r="B236" s="34"/>
      <c r="C236" s="18">
        <f>C11+C27+C47+C51+C79+C92+C123+C143+C151+C171+C175+C179+C199+C215+C219+C227+C223+C231</f>
        <v>668189.77832000004</v>
      </c>
      <c r="D236" s="18">
        <f>D11+D27+D47+D51+D79+D92+D123+D143+D151+D171+D175+D179+D199+D215+D219+D227+D223+D231</f>
        <v>638397.71308999998</v>
      </c>
      <c r="E236" s="39">
        <f t="shared" si="11"/>
        <v>29792.06523</v>
      </c>
      <c r="F236" s="40">
        <f t="shared" si="12"/>
        <v>95.5</v>
      </c>
      <c r="G236" s="57"/>
    </row>
    <row r="237" spans="1:7" s="3" customFormat="1" ht="19.5" customHeight="1" thickBot="1" x14ac:dyDescent="0.3">
      <c r="A237" s="63" t="s">
        <v>5</v>
      </c>
      <c r="B237" s="64"/>
      <c r="C237" s="65">
        <f>C12+C28+C48+C52+C80+C93+C124+C144+C152+C172+C176+C180+C200+C216+C220+C228+C224+C232</f>
        <v>682383.16339999996</v>
      </c>
      <c r="D237" s="65">
        <f>D12+D28+D48+D52+D80+D93+D124+D144+D152+D172+D176+D180+D200+D216+D220+D228+D224+D232</f>
        <v>677162.51255999994</v>
      </c>
      <c r="E237" s="66">
        <f t="shared" si="11"/>
        <v>5220.6508400000002</v>
      </c>
      <c r="F237" s="67">
        <f t="shared" si="12"/>
        <v>99.2</v>
      </c>
      <c r="G237" s="68"/>
    </row>
    <row r="238" spans="1:7" x14ac:dyDescent="0.2">
      <c r="C238" s="36"/>
      <c r="D238" s="25"/>
      <c r="E238" s="9"/>
    </row>
    <row r="239" spans="1:7" x14ac:dyDescent="0.2">
      <c r="B239" s="8"/>
      <c r="C239" s="22"/>
      <c r="D239" s="22"/>
      <c r="E239" s="9"/>
    </row>
    <row r="240" spans="1:7" x14ac:dyDescent="0.2">
      <c r="C240" s="35"/>
      <c r="D240" s="7"/>
      <c r="E240" s="9"/>
    </row>
    <row r="241" spans="3:5" x14ac:dyDescent="0.2">
      <c r="C241" s="22"/>
      <c r="D241" s="7"/>
      <c r="E241" s="9"/>
    </row>
    <row r="242" spans="3:5" x14ac:dyDescent="0.2">
      <c r="E242" s="9"/>
    </row>
    <row r="243" spans="3:5" x14ac:dyDescent="0.2">
      <c r="E243" s="9"/>
    </row>
    <row r="244" spans="3:5" x14ac:dyDescent="0.2">
      <c r="E244" s="9"/>
    </row>
    <row r="245" spans="3:5" x14ac:dyDescent="0.2">
      <c r="E245" s="9"/>
    </row>
    <row r="246" spans="3:5" x14ac:dyDescent="0.2">
      <c r="E246" s="9"/>
    </row>
    <row r="247" spans="3:5" x14ac:dyDescent="0.2">
      <c r="E247" s="9"/>
    </row>
    <row r="248" spans="3:5" x14ac:dyDescent="0.2">
      <c r="E248" s="9"/>
    </row>
    <row r="249" spans="3:5" x14ac:dyDescent="0.2">
      <c r="E249" s="9"/>
    </row>
    <row r="250" spans="3:5" x14ac:dyDescent="0.2">
      <c r="E250" s="9"/>
    </row>
    <row r="251" spans="3:5" x14ac:dyDescent="0.2">
      <c r="E251" s="9"/>
    </row>
    <row r="252" spans="3:5" x14ac:dyDescent="0.2">
      <c r="E252" s="9"/>
    </row>
    <row r="253" spans="3:5" x14ac:dyDescent="0.2">
      <c r="C253" s="2" t="s">
        <v>85</v>
      </c>
      <c r="E253" s="9"/>
    </row>
    <row r="254" spans="3:5" x14ac:dyDescent="0.2">
      <c r="E254" s="9"/>
    </row>
    <row r="255" spans="3:5" x14ac:dyDescent="0.2">
      <c r="E255" s="9"/>
    </row>
    <row r="256" spans="3:5" x14ac:dyDescent="0.2">
      <c r="E256" s="9"/>
    </row>
    <row r="257" spans="5:5" x14ac:dyDescent="0.2">
      <c r="E257" s="9"/>
    </row>
    <row r="258" spans="5:5" x14ac:dyDescent="0.2">
      <c r="E258" s="9"/>
    </row>
    <row r="259" spans="5:5" x14ac:dyDescent="0.2">
      <c r="E259" s="9"/>
    </row>
    <row r="260" spans="5:5" x14ac:dyDescent="0.2">
      <c r="E260" s="9"/>
    </row>
    <row r="261" spans="5:5" x14ac:dyDescent="0.2">
      <c r="E261" s="9"/>
    </row>
    <row r="262" spans="5:5" x14ac:dyDescent="0.2">
      <c r="E262" s="9"/>
    </row>
    <row r="263" spans="5:5" x14ac:dyDescent="0.2">
      <c r="E263" s="9"/>
    </row>
    <row r="264" spans="5:5" x14ac:dyDescent="0.2">
      <c r="E264" s="9"/>
    </row>
    <row r="265" spans="5:5" x14ac:dyDescent="0.2">
      <c r="E265" s="9"/>
    </row>
    <row r="266" spans="5:5" x14ac:dyDescent="0.2">
      <c r="E266" s="9"/>
    </row>
    <row r="267" spans="5:5" x14ac:dyDescent="0.2">
      <c r="E267" s="9"/>
    </row>
    <row r="268" spans="5:5" x14ac:dyDescent="0.2">
      <c r="E268" s="9"/>
    </row>
    <row r="269" spans="5:5" x14ac:dyDescent="0.2">
      <c r="E269" s="9"/>
    </row>
    <row r="270" spans="5:5" x14ac:dyDescent="0.2">
      <c r="E270" s="9"/>
    </row>
    <row r="271" spans="5:5" x14ac:dyDescent="0.2">
      <c r="E271" s="9"/>
    </row>
    <row r="272" spans="5:5" x14ac:dyDescent="0.2">
      <c r="E272" s="9"/>
    </row>
  </sheetData>
  <mergeCells count="14">
    <mergeCell ref="G209:G212"/>
    <mergeCell ref="G33:G36"/>
    <mergeCell ref="G29:G32"/>
    <mergeCell ref="G37:G40"/>
    <mergeCell ref="G99:G103"/>
    <mergeCell ref="G113:G116"/>
    <mergeCell ref="G117:G120"/>
    <mergeCell ref="G169:G172"/>
    <mergeCell ref="A6:G6"/>
    <mergeCell ref="C1:D1"/>
    <mergeCell ref="C2:D2"/>
    <mergeCell ref="C3:D3"/>
    <mergeCell ref="C4:D4"/>
    <mergeCell ref="A5:D5"/>
  </mergeCells>
  <pageMargins left="0.39370078740157483" right="0" top="0.59055118110236227" bottom="0.39370078740157483" header="0" footer="0"/>
  <pageSetup paperSize="9" scale="75" firstPageNumber="4294967295" fitToHeight="0" orientation="landscape" cellComments="asDisplayed" r:id="rId1"/>
  <headerFooter differentFirst="1" alignWithMargins="0">
    <oddHeader>&amp;R&amp;P</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 (5)</vt:lpstr>
      <vt:lpstr>'Документ (5)'!Заголовки_для_печати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Зверева Ирина Викторовна</dc:creator>
  <cp:lastModifiedBy>Polina</cp:lastModifiedBy>
  <cp:lastPrinted>2020-01-31T05:09:13Z</cp:lastPrinted>
  <dcterms:created xsi:type="dcterms:W3CDTF">2014-10-06T23:30:42Z</dcterms:created>
  <dcterms:modified xsi:type="dcterms:W3CDTF">2020-03-05T05:10:12Z</dcterms:modified>
</cp:coreProperties>
</file>