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3655" windowHeight="12090" activeTab="0"/>
  </bookViews>
  <sheets>
    <sheet name="Структура расходов на 01.10.20" sheetId="1" r:id="rId1"/>
  </sheets>
  <definedNames>
    <definedName name="_xlnm.Print_Titles" localSheetId="0">'Структура расходов на 01.10.20'!$6:$7</definedName>
  </definedNames>
  <calcPr fullCalcOnLoad="1"/>
</workbook>
</file>

<file path=xl/sharedStrings.xml><?xml version="1.0" encoding="utf-8"?>
<sst xmlns="http://schemas.openxmlformats.org/spreadsheetml/2006/main" count="312" uniqueCount="117">
  <si>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</si>
  <si>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</si>
  <si>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</si>
  <si>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</si>
  <si>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</si>
  <si>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</si>
  <si>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</si>
  <si>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</si>
  <si>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Уточненный лимит БО</t>
  </si>
  <si>
    <t>Исполнение росписи/плана</t>
  </si>
  <si>
    <t>Остаток лимитов</t>
  </si>
  <si>
    <t>Исполнение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</si>
  <si>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</si>
  <si>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</si>
  <si>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</si>
  <si>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</si>
  <si>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</si>
  <si>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</si>
  <si>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</si>
  <si>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</si>
  <si>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</si>
  <si>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</si>
  <si>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</si>
  <si>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</si>
  <si>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</si>
  <si>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</si>
  <si>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</si>
  <si>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</si>
  <si>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</si>
  <si>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</si>
  <si>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</si>
  <si>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</si>
  <si>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</si>
  <si>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</si>
  <si>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</si>
  <si>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</si>
  <si>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</si>
  <si>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</si>
  <si>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</si>
  <si>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</si>
  <si>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</si>
  <si>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</si>
  <si>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</si>
  <si>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</si>
  <si>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</si>
  <si>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</si>
  <si>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</si>
  <si>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</si>
  <si>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</si>
  <si>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</si>
  <si>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</si>
  <si>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</si>
  <si>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</si>
  <si>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</si>
  <si>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</si>
  <si>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</si>
  <si>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</si>
  <si>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</si>
  <si>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</si>
  <si>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</si>
  <si>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</si>
  <si>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</si>
  <si>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</si>
  <si>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</si>
  <si>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</si>
  <si>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</si>
  <si>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</si>
  <si>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</si>
  <si>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</si>
  <si>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</si>
  <si>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</si>
  <si>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</si>
  <si>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</si>
  <si>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</si>
  <si>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</si>
  <si>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</si>
  <si>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</si>
  <si>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</si>
  <si>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</si>
  <si>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</si>
  <si>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</si>
  <si>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</si>
  <si>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</si>
  <si>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</si>
  <si>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</si>
  <si>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</si>
  <si>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</si>
  <si>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</si>
  <si>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</si>
  <si>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</si>
  <si>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</si>
  <si>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</si>
  <si>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</si>
  <si>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</si>
  <si>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</si>
  <si>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</si>
  <si>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</si>
  <si>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</si>
  <si>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</si>
  <si>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Информация о структуре расходов бюджета  городского округа    
за  2020 год    
</t>
  </si>
  <si>
    <t>Фактическое исполнение, руб.</t>
  </si>
  <si>
    <t>% исполнения первоначального плана</t>
  </si>
  <si>
    <t>% исполнения уточненного плана</t>
  </si>
  <si>
    <t>План по закону о бюджете от 25.12.2019 № 156-МПА (первоначальный), руб.</t>
  </si>
  <si>
    <t>План по закону о бюджете от 24.12.2020 № 227-МПА (уточненный), руб.</t>
  </si>
  <si>
    <t xml:space="preserve">В рамках программы «Обеспечение доступным жильем и качественными услугами ЖКХ населения Арсеньевского городского округа» на 2020-2024 годы: 
- по коду бюджетной классификации 0501 06 1 02 21250 244  плановые назначения составили 2 595 000,00 руб., исполнено 2 577 278,38 руб. или 99,32%, не исполнение в сумме 17 721,63 руб. по формированию фонда капитального ремонта многоквартирных домов в доле муниципального жилья согласно 227-КЗ от 07.08.2013 в связи с приватизацией муниципального жилья в течение 2019 года и исключением его из реестра;
В рамках программы «Переселение граждан из аварийного жилищного фонда в Арсеньевском городском округе» на 2020-2024 годы:
- по коду бюджетной классификации 0501 17 9 F3 21530 412  плановые назначения составили 4 032 828,59 руб., исполнено 3 980 470,18 руб. или 98,70%, не исполнение в сумме 52 358,41 руб. Экономия по результатам проведенных электронных аукционов.
- по коду бюджетной классификации 0501 17 9 F3 21531 412  плановые назначения составили 1 885 846,28 руб., исполнено 1 859 751,33 руб. или 98,62%, не исполнение в сумме 26 094,95 руб. Экономия по результатам проведенных электронных аукционов.
- по коду бюджетной классификации 0501 17 9 F3 67483 412  плановые назначения составили 34 923 839,80 руб., исполнено 32 351 750,28 руб. или 92,64%, не исполнение в сумме 2 572 089,52 руб., в том числе: экономия по результатам проведенных электронных аукционов в сумме 1 003 456,00 руб., а также в связи с тем, что собственник жилого помещения №8 дом №7 по ул. Котовского отказался от выплаты ему возмещения за изымаемое жилое помещение в размере 1 568 633,52 руб.
- по коду бюджетной классификации 0501 17 9 F3 67484 412  плановые назначения составили 12 331 220,88 руб., исполнено 11 423 044,60 руб. или 92,64%, не исполнение в сумме 908 176,28 руб., в том числе: экономия по результатам проведенных электронных аукционов в сумме 354 309,16 руб., а также в связи с тем, что собственник жилого помещения №8 дом №7 по ул. Котовского отказался от выплаты ему возмещения за изымаемое жилое помещение в размере 553 867,12 руб.
- по коду бюджетной классификации 0501 17 9 F3 6748S 412  плановые назначения составили 37 834,32 руб., исполнено 35 047,89 руб. или 92,64%, не исполнение в сумме 2 786,43 руб., в том числе: экономия по результатам проведенных электронных аукционов в сумме 1 087,07 руб., а также в связи с тем, что собственник жилого помещения №8 дом №7 по ул. Котовского отказался от выплаты ему возмещения за изымаемое жилое помещение в размере 1 699,36 руб.
</t>
  </si>
  <si>
    <t xml:space="preserve">Средства направлены на реализацию полномочий в области предоставления молодежной политики и оздоровления детей, реализуются через учреждения управления образования администрации Асреньевского городского округа, управления культуры администрации Арсеньевского городского округа и управления спорта и молодежной политики администрации Арсеньевского городского округа. В рамках реализации полномочий по организации отдыха детей в  2020 году функционировали 11 оздоровительных  лагерей различной направленности,  на базе образовательных учреждений было  трудоустроено 31 учащейся. В связи пандемией covid19 охват детей летней оздоровительной компанией в 2020 году составил всего 502 чел.(8%). </t>
  </si>
  <si>
    <t xml:space="preserve"> по коду бюджетной классификации 986 1003 06301L4970 «Социальные выплаты молодым семьям для приобретения (строительства) стандартного жилья» предусмотрено бюджетных ассигнований в сумме 2 927 925,00 руб., в том числе: из федерального бюджета в сумме 1 124 611,57 руб., из краевого бюджета в сумме 1 153 313,43 руб.  Кассовое исполнение составило в сумме 2 661 750 руб., в том числе из федерального бюджета в сумме 1 022 339,42 руб., из краевого бюджета в сумме 1 048 501,48 руб. Неисполнение составило в сумме 266 175,00 руб., в том числе: из федерального бюджета составило в сумме 102 272,15 руб., из краевого бюджета составило в сумме 104 811,95 руб. 
Остаток средств образовался в связи с проведенной заменой семьи -претендента в состав из 4-х человек на семью в составе 3-х человек.
</t>
  </si>
  <si>
    <t>Пояснения отклонений от плановых (первоначальных) значений</t>
  </si>
  <si>
    <t>Экономия сложилась , в связи с тем, что Глава городского округа приступил к обязанностям 21мая  2020, (до этой даты исполнял обязанности главы - заместитель)</t>
  </si>
  <si>
    <t xml:space="preserve">По данному подразделу отражен объем неисполненных средств резервного фонда Администрации Арсеньеского городского округа, расходование которых осуществлялось в соответствии с Порядком расходования средств Резервного фонда администрации, утвержденного постановлением Администрации городского округа от 13.07.2006 №308-па.
</t>
  </si>
  <si>
    <t>Увеличение сложилось, в связи с уточнением краевого бюджета увеличены средства субсидий для муниципальных образований в рамках Федерального проекта "Спорт - норма жизни" для приобретения спортивного инвентаря и оборудования.</t>
  </si>
  <si>
    <t>Увеличение потребности в связи с оплатой за разработку научно-проектной документации по сохранению объекта культурного наслендия регионального значения "Памятник В.К.Арсеньеву" и проведения гос.экспертизы.</t>
  </si>
  <si>
    <t>Экономия за счет перехода на дистанционное обучение работников бюджетной сферы.</t>
  </si>
  <si>
    <t xml:space="preserve">Отклонение сложилось в связи с  заявительным характером мер социальной поддержки, выплаты произведены всем обратившимся гражданам;
      </t>
  </si>
  <si>
    <t xml:space="preserve">В связи с уменьшением фактической потребности в субсидировании некоммерческой оргнаизации "Общество инвалидов" </t>
  </si>
  <si>
    <t xml:space="preserve">Отклонение сложилось в связи с оплатой за фактически выполненные работы и предоставленные услуги в объеме документально подтвержденных затрат,  предоставлением субвенций муниципальным образованиям ПК на получение общедоступного и бесплатного общего образования и на обеспечение бесплатным питанием обучающихся в объеме заявленной потребности в соответствии с фактическим количеством обучающихся,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</si>
</sst>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6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1" applyNumberFormat="1" applyProtection="1">
      <alignment/>
      <protection/>
    </xf>
    <xf numFmtId="0" fontId="29" fillId="0" borderId="0" xfId="74" applyNumberFormat="1" applyProtection="1">
      <alignment horizontal="center" wrapText="1"/>
      <protection/>
    </xf>
    <xf numFmtId="0" fontId="29" fillId="0" borderId="0" xfId="75" applyNumberFormat="1" applyProtection="1">
      <alignment horizontal="center"/>
      <protection/>
    </xf>
    <xf numFmtId="0" fontId="27" fillId="0" borderId="1" xfId="70" applyNumberFormat="1" applyProtection="1">
      <alignment horizontal="center" vertical="center" wrapText="1"/>
      <protection/>
    </xf>
    <xf numFmtId="0" fontId="28" fillId="0" borderId="1" xfId="78" applyNumberFormat="1" applyProtection="1">
      <alignment vertical="top" wrapText="1"/>
      <protection/>
    </xf>
    <xf numFmtId="1" fontId="27" fillId="0" borderId="1" xfId="43" applyNumberFormat="1" applyProtection="1">
      <alignment horizontal="center" vertical="top" shrinkToFit="1"/>
      <protection/>
    </xf>
    <xf numFmtId="4" fontId="28" fillId="22" borderId="1" xfId="81" applyNumberFormat="1" applyProtection="1">
      <alignment horizontal="right" vertical="top" shrinkToFit="1"/>
      <protection/>
    </xf>
    <xf numFmtId="10" fontId="28" fillId="22" borderId="1" xfId="82" applyNumberFormat="1" applyProtection="1">
      <alignment horizontal="right" vertical="top" shrinkToFit="1"/>
      <protection/>
    </xf>
    <xf numFmtId="4" fontId="28" fillId="21" borderId="1" xfId="58" applyNumberFormat="1" applyProtection="1">
      <alignment horizontal="right" vertical="top" shrinkToFit="1"/>
      <protection/>
    </xf>
    <xf numFmtId="10" fontId="28" fillId="21" borderId="1" xfId="73" applyNumberFormat="1" applyProtection="1">
      <alignment horizontal="right" vertical="top" shrinkToFit="1"/>
      <protection/>
    </xf>
    <xf numFmtId="0" fontId="27" fillId="0" borderId="0" xfId="71" applyNumberFormat="1" applyProtection="1">
      <alignment horizontal="left" wrapText="1"/>
      <protection/>
    </xf>
    <xf numFmtId="0" fontId="45" fillId="0" borderId="1" xfId="78" applyNumberFormat="1" applyFont="1" applyProtection="1">
      <alignment vertical="top" wrapText="1"/>
      <protection/>
    </xf>
    <xf numFmtId="1" fontId="45" fillId="0" borderId="1" xfId="43" applyNumberFormat="1" applyFont="1" applyProtection="1">
      <alignment horizontal="center" vertical="top" shrinkToFit="1"/>
      <protection/>
    </xf>
    <xf numFmtId="4" fontId="45" fillId="22" borderId="1" xfId="81" applyNumberFormat="1" applyFont="1" applyProtection="1">
      <alignment horizontal="right" vertical="top" shrinkToFit="1"/>
      <protection/>
    </xf>
    <xf numFmtId="1" fontId="28" fillId="0" borderId="1" xfId="43" applyNumberFormat="1" applyFont="1" applyProtection="1">
      <alignment horizontal="center" vertical="top" shrinkToFit="1"/>
      <protection/>
    </xf>
    <xf numFmtId="4" fontId="28" fillId="7" borderId="1" xfId="58" applyNumberFormat="1" applyFill="1" applyProtection="1">
      <alignment horizontal="right" vertical="top" shrinkToFit="1"/>
      <protection/>
    </xf>
    <xf numFmtId="0" fontId="27" fillId="0" borderId="0" xfId="76" applyNumberFormat="1" applyProtection="1">
      <alignment horizontal="right"/>
      <protection/>
    </xf>
    <xf numFmtId="0" fontId="27" fillId="0" borderId="0" xfId="76">
      <alignment horizontal="right"/>
      <protection/>
    </xf>
    <xf numFmtId="4" fontId="28" fillId="22" borderId="11" xfId="81" applyNumberFormat="1" applyBorder="1" applyProtection="1">
      <alignment horizontal="right" vertical="top" shrinkToFit="1"/>
      <protection/>
    </xf>
    <xf numFmtId="4" fontId="28" fillId="21" borderId="11" xfId="58" applyNumberFormat="1" applyBorder="1" applyProtection="1">
      <alignment horizontal="right" vertical="top" shrinkToFit="1"/>
      <protection/>
    </xf>
    <xf numFmtId="2" fontId="27" fillId="0" borderId="12" xfId="41" applyNumberFormat="1" applyBorder="1" applyAlignment="1" applyProtection="1">
      <alignment vertical="top"/>
      <protection/>
    </xf>
    <xf numFmtId="4" fontId="28" fillId="35" borderId="1" xfId="81" applyNumberFormat="1" applyFill="1" applyProtection="1">
      <alignment horizontal="right" vertical="top" shrinkToFit="1"/>
      <protection/>
    </xf>
    <xf numFmtId="4" fontId="45" fillId="35" borderId="1" xfId="81" applyNumberFormat="1" applyFont="1" applyFill="1" applyProtection="1">
      <alignment horizontal="right" vertical="top" shrinkToFit="1"/>
      <protection/>
    </xf>
    <xf numFmtId="2" fontId="28" fillId="0" borderId="12" xfId="41" applyNumberFormat="1" applyFont="1" applyBorder="1" applyAlignment="1" applyProtection="1">
      <alignment vertical="top"/>
      <protection/>
    </xf>
    <xf numFmtId="4" fontId="28" fillId="35" borderId="11" xfId="81" applyNumberFormat="1" applyFill="1" applyBorder="1" applyProtection="1">
      <alignment horizontal="right" vertical="top" shrinkToFit="1"/>
      <protection/>
    </xf>
    <xf numFmtId="4" fontId="45" fillId="35" borderId="11" xfId="81" applyNumberFormat="1" applyFont="1" applyFill="1" applyBorder="1" applyProtection="1">
      <alignment horizontal="right" vertical="top" shrinkToFit="1"/>
      <protection/>
    </xf>
    <xf numFmtId="10" fontId="28" fillId="22" borderId="13" xfId="82" applyNumberFormat="1" applyBorder="1" applyProtection="1">
      <alignment horizontal="right" vertical="top" shrinkToFit="1"/>
      <protection/>
    </xf>
    <xf numFmtId="10" fontId="28" fillId="21" borderId="13" xfId="73" applyNumberFormat="1" applyBorder="1" applyProtection="1">
      <alignment horizontal="right" vertical="top" shrinkToFit="1"/>
      <protection/>
    </xf>
    <xf numFmtId="0" fontId="0" fillId="0" borderId="12" xfId="0" applyBorder="1" applyAlignment="1" applyProtection="1">
      <alignment/>
      <protection locked="0"/>
    </xf>
    <xf numFmtId="2" fontId="45" fillId="0" borderId="12" xfId="41" applyNumberFormat="1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27" fillId="0" borderId="14" xfId="53" applyNumberFormat="1" applyBorder="1" applyProtection="1">
      <alignment horizontal="center" vertical="center" wrapText="1"/>
      <protection/>
    </xf>
    <xf numFmtId="0" fontId="27" fillId="0" borderId="15" xfId="53" applyNumberFormat="1" applyBorder="1" applyProtection="1">
      <alignment horizontal="center" vertical="center" wrapText="1"/>
      <protection/>
    </xf>
    <xf numFmtId="0" fontId="27" fillId="0" borderId="14" xfId="52" applyNumberFormat="1" applyBorder="1" applyProtection="1">
      <alignment horizontal="center" vertical="center" wrapText="1"/>
      <protection/>
    </xf>
    <xf numFmtId="0" fontId="27" fillId="0" borderId="15" xfId="52" applyNumberFormat="1" applyBorder="1" applyProtection="1">
      <alignment horizontal="center" vertical="center" wrapText="1"/>
      <protection/>
    </xf>
    <xf numFmtId="0" fontId="27" fillId="0" borderId="0" xfId="71" applyNumberFormat="1" applyProtection="1">
      <alignment horizontal="left" wrapText="1"/>
      <protection/>
    </xf>
    <xf numFmtId="0" fontId="27" fillId="0" borderId="0" xfId="71">
      <alignment horizontal="left" wrapText="1"/>
      <protection/>
    </xf>
    <xf numFmtId="0" fontId="27" fillId="0" borderId="14" xfId="62" applyNumberFormat="1" applyBorder="1" applyProtection="1">
      <alignment horizontal="center" vertical="center" wrapText="1"/>
      <protection/>
    </xf>
    <xf numFmtId="0" fontId="27" fillId="0" borderId="15" xfId="62" applyNumberFormat="1" applyBorder="1" applyProtection="1">
      <alignment horizontal="center" vertical="center" wrapText="1"/>
      <protection/>
    </xf>
    <xf numFmtId="0" fontId="27" fillId="0" borderId="14" xfId="61" applyNumberFormat="1" applyBorder="1" applyProtection="1">
      <alignment horizontal="center" vertical="center" wrapText="1"/>
      <protection/>
    </xf>
    <xf numFmtId="0" fontId="27" fillId="0" borderId="15" xfId="61" applyNumberFormat="1" applyBorder="1" applyProtection="1">
      <alignment horizontal="center" vertical="center" wrapText="1"/>
      <protection/>
    </xf>
    <xf numFmtId="0" fontId="27" fillId="0" borderId="14" xfId="60" applyNumberFormat="1" applyBorder="1" applyProtection="1">
      <alignment horizontal="center" vertical="center" wrapText="1"/>
      <protection/>
    </xf>
    <xf numFmtId="0" fontId="27" fillId="0" borderId="15" xfId="60" applyNumberFormat="1" applyBorder="1" applyProtection="1">
      <alignment horizontal="center" vertical="center" wrapText="1"/>
      <protection/>
    </xf>
    <xf numFmtId="0" fontId="27" fillId="0" borderId="14" xfId="56" applyNumberFormat="1" applyBorder="1" applyAlignment="1" applyProtection="1">
      <alignment horizontal="center" vertical="center" wrapText="1"/>
      <protection/>
    </xf>
    <xf numFmtId="0" fontId="27" fillId="0" borderId="15" xfId="56" applyNumberFormat="1" applyBorder="1" applyAlignment="1" applyProtection="1">
      <alignment horizontal="center" vertical="center" wrapText="1"/>
      <protection/>
    </xf>
    <xf numFmtId="0" fontId="27" fillId="0" borderId="14" xfId="56" applyNumberFormat="1" applyBorder="1" applyProtection="1">
      <alignment horizontal="center" vertical="center" wrapText="1"/>
      <protection/>
    </xf>
    <xf numFmtId="0" fontId="27" fillId="0" borderId="15" xfId="56" applyNumberFormat="1" applyBorder="1" applyProtection="1">
      <alignment horizontal="center" vertical="center" wrapText="1"/>
      <protection/>
    </xf>
    <xf numFmtId="0" fontId="27" fillId="0" borderId="14" xfId="54" applyNumberFormat="1" applyBorder="1" applyProtection="1">
      <alignment horizontal="center" vertical="center" wrapText="1"/>
      <protection/>
    </xf>
    <xf numFmtId="0" fontId="27" fillId="0" borderId="15" xfId="54" applyNumberFormat="1" applyBorder="1" applyProtection="1">
      <alignment horizontal="center" vertical="center" wrapText="1"/>
      <protection/>
    </xf>
    <xf numFmtId="0" fontId="27" fillId="0" borderId="14" xfId="70" applyNumberFormat="1" applyBorder="1" applyProtection="1">
      <alignment horizontal="center" vertical="center" wrapText="1"/>
      <protection/>
    </xf>
    <xf numFmtId="0" fontId="27" fillId="0" borderId="15" xfId="70" applyNumberFormat="1" applyBorder="1" applyProtection="1">
      <alignment horizontal="center" vertical="center" wrapText="1"/>
      <protection/>
    </xf>
    <xf numFmtId="0" fontId="27" fillId="0" borderId="0" xfId="59" applyNumberFormat="1" applyProtection="1">
      <alignment wrapText="1"/>
      <protection/>
    </xf>
    <xf numFmtId="0" fontId="27" fillId="0" borderId="0" xfId="59">
      <alignment wrapText="1"/>
      <protection/>
    </xf>
    <xf numFmtId="0" fontId="29" fillId="0" borderId="0" xfId="74" applyNumberFormat="1" applyProtection="1">
      <alignment horizontal="center" wrapText="1"/>
      <protection/>
    </xf>
    <xf numFmtId="0" fontId="29" fillId="0" borderId="0" xfId="74">
      <alignment horizontal="center" wrapText="1"/>
      <protection/>
    </xf>
    <xf numFmtId="0" fontId="29" fillId="0" borderId="0" xfId="75" applyNumberFormat="1" applyProtection="1">
      <alignment horizontal="center"/>
      <protection/>
    </xf>
    <xf numFmtId="0" fontId="29" fillId="0" borderId="0" xfId="75">
      <alignment horizontal="center"/>
      <protection/>
    </xf>
    <xf numFmtId="0" fontId="28" fillId="0" borderId="11" xfId="55" applyNumberFormat="1" applyBorder="1" applyProtection="1">
      <alignment horizontal="left"/>
      <protection/>
    </xf>
    <xf numFmtId="0" fontId="28" fillId="0" borderId="16" xfId="55" applyNumberFormat="1" applyBorder="1" applyProtection="1">
      <alignment horizontal="left"/>
      <protection/>
    </xf>
    <xf numFmtId="0" fontId="28" fillId="0" borderId="13" xfId="55" applyNumberFormat="1" applyBorder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7" fillId="0" borderId="17" xfId="41" applyNumberFormat="1" applyBorder="1" applyAlignment="1" applyProtection="1">
      <alignment horizontal="center" wrapText="1"/>
      <protection/>
    </xf>
    <xf numFmtId="0" fontId="27" fillId="0" borderId="18" xfId="41" applyNumberFormat="1" applyBorder="1" applyAlignment="1" applyProtection="1">
      <alignment horizontal="center" wrapText="1"/>
      <protection/>
    </xf>
    <xf numFmtId="0" fontId="27" fillId="0" borderId="19" xfId="70" applyNumberFormat="1" applyBorder="1" applyProtection="1">
      <alignment horizontal="center" vertical="center" wrapText="1"/>
      <protection/>
    </xf>
    <xf numFmtId="0" fontId="27" fillId="0" borderId="20" xfId="70" applyNumberFormat="1" applyBorder="1" applyProtection="1">
      <alignment horizontal="center" vertical="center" wrapText="1"/>
      <protection/>
    </xf>
    <xf numFmtId="0" fontId="27" fillId="0" borderId="21" xfId="70" applyNumberFormat="1" applyBorder="1" applyProtection="1">
      <alignment horizontal="center" vertical="center" wrapText="1"/>
      <protection/>
    </xf>
    <xf numFmtId="0" fontId="27" fillId="0" borderId="22" xfId="70" applyNumberFormat="1" applyBorder="1" applyProtection="1">
      <alignment horizontal="center" vertical="center" wrapText="1"/>
      <protection/>
    </xf>
    <xf numFmtId="0" fontId="27" fillId="0" borderId="14" xfId="69" applyNumberFormat="1" applyBorder="1" applyProtection="1">
      <alignment horizontal="center" vertical="center" wrapText="1"/>
      <protection/>
    </xf>
    <xf numFmtId="0" fontId="27" fillId="0" borderId="15" xfId="69" applyNumberFormat="1" applyBorder="1" applyProtection="1">
      <alignment horizontal="center" vertical="center" wrapText="1"/>
      <protection/>
    </xf>
    <xf numFmtId="0" fontId="27" fillId="0" borderId="14" xfId="68" applyNumberFormat="1" applyBorder="1" applyProtection="1">
      <alignment horizontal="center" vertical="center" wrapText="1"/>
      <protection/>
    </xf>
    <xf numFmtId="0" fontId="27" fillId="0" borderId="15" xfId="68" applyNumberFormat="1" applyBorder="1" applyProtection="1">
      <alignment horizontal="center" vertical="center" wrapText="1"/>
      <protection/>
    </xf>
    <xf numFmtId="0" fontId="27" fillId="0" borderId="14" xfId="67" applyNumberFormat="1" applyBorder="1" applyProtection="1">
      <alignment horizontal="center" vertical="center" wrapText="1"/>
      <protection/>
    </xf>
    <xf numFmtId="0" fontId="27" fillId="0" borderId="15" xfId="67" applyNumberFormat="1" applyBorder="1" applyProtection="1">
      <alignment horizontal="center" vertical="center" wrapText="1"/>
      <protection/>
    </xf>
    <xf numFmtId="0" fontId="27" fillId="0" borderId="14" xfId="51" applyNumberFormat="1" applyBorder="1" applyProtection="1">
      <alignment horizontal="center" vertical="center" wrapText="1"/>
      <protection/>
    </xf>
    <xf numFmtId="0" fontId="27" fillId="0" borderId="15" xfId="51" applyNumberFormat="1" applyBorder="1" applyProtection="1">
      <alignment horizontal="center" vertical="center" wrapText="1"/>
      <protection/>
    </xf>
    <xf numFmtId="0" fontId="27" fillId="0" borderId="14" xfId="66" applyNumberFormat="1" applyBorder="1" applyProtection="1">
      <alignment horizontal="center" vertical="center" wrapText="1"/>
      <protection/>
    </xf>
    <xf numFmtId="0" fontId="27" fillId="0" borderId="15" xfId="66" applyNumberFormat="1" applyBorder="1" applyProtection="1">
      <alignment horizontal="center" vertical="center" wrapText="1"/>
      <protection/>
    </xf>
    <xf numFmtId="0" fontId="27" fillId="0" borderId="14" xfId="65" applyNumberFormat="1" applyBorder="1" applyProtection="1">
      <alignment horizontal="center" vertical="center" wrapText="1"/>
      <protection/>
    </xf>
    <xf numFmtId="0" fontId="27" fillId="0" borderId="15" xfId="65" applyNumberFormat="1" applyBorder="1" applyProtection="1">
      <alignment horizontal="center" vertical="center" wrapText="1"/>
      <protection/>
    </xf>
    <xf numFmtId="0" fontId="27" fillId="0" borderId="14" xfId="64" applyNumberFormat="1" applyBorder="1" applyProtection="1">
      <alignment horizontal="center" vertical="center" wrapText="1"/>
      <protection/>
    </xf>
    <xf numFmtId="0" fontId="27" fillId="0" borderId="15" xfId="64" applyNumberFormat="1" applyBorder="1" applyProtection="1">
      <alignment horizontal="center" vertical="center" wrapText="1"/>
      <protection/>
    </xf>
    <xf numFmtId="0" fontId="27" fillId="0" borderId="14" xfId="63" applyNumberFormat="1" applyBorder="1" applyProtection="1">
      <alignment horizontal="center" vertical="center" wrapText="1"/>
      <protection/>
    </xf>
    <xf numFmtId="0" fontId="27" fillId="0" borderId="15" xfId="63" applyNumberFormat="1" applyBorder="1" applyProtection="1">
      <alignment horizontal="center" vertical="center" wrapText="1"/>
      <protection/>
    </xf>
    <xf numFmtId="0" fontId="27" fillId="0" borderId="14" xfId="42" applyNumberFormat="1" applyBorder="1" applyProtection="1">
      <alignment horizontal="center" vertical="center" wrapText="1"/>
      <protection/>
    </xf>
    <xf numFmtId="0" fontId="27" fillId="0" borderId="15" xfId="42" applyNumberFormat="1" applyBorder="1" applyProtection="1">
      <alignment horizontal="center" vertical="center" wrapText="1"/>
      <protection/>
    </xf>
    <xf numFmtId="0" fontId="27" fillId="0" borderId="14" xfId="39" applyNumberFormat="1" applyBorder="1" applyProtection="1">
      <alignment horizontal="center" vertical="center" wrapText="1"/>
      <protection/>
    </xf>
    <xf numFmtId="0" fontId="27" fillId="0" borderId="15" xfId="39" applyNumberFormat="1" applyBorder="1" applyProtection="1">
      <alignment horizontal="center" vertical="center" wrapText="1"/>
      <protection/>
    </xf>
    <xf numFmtId="0" fontId="27" fillId="0" borderId="14" xfId="49" applyNumberFormat="1" applyBorder="1" applyProtection="1">
      <alignment horizontal="center" vertical="center" wrapText="1"/>
      <protection/>
    </xf>
    <xf numFmtId="0" fontId="27" fillId="0" borderId="15" xfId="49" applyNumberFormat="1" applyBorder="1" applyProtection="1">
      <alignment horizontal="center" vertical="center" wrapText="1"/>
      <protection/>
    </xf>
    <xf numFmtId="0" fontId="27" fillId="0" borderId="14" xfId="48" applyNumberFormat="1" applyBorder="1" applyProtection="1">
      <alignment horizontal="center" vertical="center" wrapText="1"/>
      <protection/>
    </xf>
    <xf numFmtId="0" fontId="27" fillId="0" borderId="15" xfId="48" applyNumberFormat="1" applyBorder="1" applyProtection="1">
      <alignment horizontal="center" vertical="center" wrapText="1"/>
      <protection/>
    </xf>
    <xf numFmtId="0" fontId="27" fillId="0" borderId="14" xfId="47" applyNumberFormat="1" applyBorder="1" applyProtection="1">
      <alignment horizontal="center" vertical="center" wrapText="1"/>
      <protection/>
    </xf>
    <xf numFmtId="0" fontId="27" fillId="0" borderId="15" xfId="47" applyNumberFormat="1" applyBorder="1" applyProtection="1">
      <alignment horizontal="center" vertical="center" wrapText="1"/>
      <protection/>
    </xf>
    <xf numFmtId="0" fontId="27" fillId="0" borderId="14" xfId="46" applyNumberFormat="1" applyBorder="1" applyProtection="1">
      <alignment horizontal="center" vertical="center" wrapText="1"/>
      <protection/>
    </xf>
    <xf numFmtId="0" fontId="27" fillId="0" borderId="15" xfId="46" applyNumberFormat="1" applyBorder="1" applyProtection="1">
      <alignment horizontal="center" vertical="center" wrapText="1"/>
      <protection/>
    </xf>
    <xf numFmtId="0" fontId="27" fillId="0" borderId="14" xfId="45" applyNumberFormat="1" applyBorder="1" applyProtection="1">
      <alignment horizontal="center" vertical="center" wrapText="1"/>
      <protection/>
    </xf>
    <xf numFmtId="0" fontId="27" fillId="0" borderId="15" xfId="45" applyNumberFormat="1" applyBorder="1" applyProtection="1">
      <alignment horizontal="center" vertical="center" wrapText="1"/>
      <protection/>
    </xf>
    <xf numFmtId="0" fontId="27" fillId="0" borderId="14" xfId="44" applyNumberFormat="1" applyBorder="1" applyProtection="1">
      <alignment horizontal="center" vertical="center" wrapText="1"/>
      <protection/>
    </xf>
    <xf numFmtId="0" fontId="27" fillId="0" borderId="15" xfId="44" applyNumberFormat="1" applyBorder="1" applyProtection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52"/>
  <sheetViews>
    <sheetView showGridLines="0" tabSelected="1" zoomScale="90" zoomScaleNormal="90" zoomScaleSheetLayoutView="100" workbookViewId="0" topLeftCell="A1">
      <pane ySplit="7" topLeftCell="A11" activePane="bottomLeft" state="frozen"/>
      <selection pane="topLeft" activeCell="A1" sqref="A1"/>
      <selection pane="bottomLeft" activeCell="AS16" sqref="AS16"/>
    </sheetView>
  </sheetViews>
  <sheetFormatPr defaultColWidth="9.140625" defaultRowHeight="15" outlineLevelRow="1"/>
  <cols>
    <col min="1" max="1" width="9.140625" style="1" customWidth="1"/>
    <col min="2" max="2" width="40.00390625" style="1" customWidth="1"/>
    <col min="3" max="3" width="7.7109375" style="1" hidden="1" customWidth="1"/>
    <col min="4" max="4" width="7.7109375" style="1" customWidth="1"/>
    <col min="5" max="5" width="10.7109375" style="1" hidden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4" width="9.140625" style="1" hidden="1" customWidth="1"/>
    <col min="15" max="15" width="19.28125" style="1" customWidth="1"/>
    <col min="16" max="16" width="17.8515625" style="1" customWidth="1"/>
    <col min="17" max="23" width="9.140625" style="1" hidden="1" customWidth="1"/>
    <col min="24" max="24" width="11.7109375" style="1" hidden="1" customWidth="1"/>
    <col min="25" max="30" width="9.140625" style="1" hidden="1" customWidth="1"/>
    <col min="31" max="31" width="15.140625" style="1" customWidth="1"/>
    <col min="32" max="37" width="9.140625" style="1" hidden="1" customWidth="1"/>
    <col min="38" max="38" width="17.140625" style="1" hidden="1" customWidth="1"/>
    <col min="39" max="39" width="0.13671875" style="1" hidden="1" customWidth="1"/>
    <col min="40" max="41" width="11.7109375" style="1" hidden="1" customWidth="1"/>
    <col min="42" max="42" width="0.13671875" style="1" hidden="1" customWidth="1"/>
    <col min="43" max="43" width="10.140625" style="1" customWidth="1"/>
    <col min="44" max="44" width="9.7109375" style="1" customWidth="1"/>
    <col min="45" max="45" width="104.7109375" style="1" customWidth="1"/>
    <col min="46" max="16384" width="9.140625" style="1" customWidth="1"/>
  </cols>
  <sheetData>
    <row r="1" spans="2:43" ht="15"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ht="25.5" customHeight="1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ht="30" customHeight="1">
      <c r="B3" s="59" t="s">
        <v>99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3"/>
      <c r="AP3" s="4"/>
      <c r="AQ3" s="2"/>
    </row>
    <row r="4" spans="2:43" ht="15.75" customHeight="1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4"/>
      <c r="AP4" s="4"/>
      <c r="AQ4" s="2"/>
    </row>
    <row r="5" spans="2:43" ht="12.75" customHeight="1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"/>
    </row>
    <row r="6" spans="2:45" ht="26.25" customHeight="1">
      <c r="B6" s="94" t="s">
        <v>1</v>
      </c>
      <c r="C6" s="92" t="s">
        <v>2</v>
      </c>
      <c r="D6" s="106" t="s">
        <v>3</v>
      </c>
      <c r="E6" s="104" t="s">
        <v>4</v>
      </c>
      <c r="F6" s="102" t="s">
        <v>5</v>
      </c>
      <c r="G6" s="100" t="s">
        <v>6</v>
      </c>
      <c r="H6" s="98" t="s">
        <v>7</v>
      </c>
      <c r="I6" s="96" t="s">
        <v>6</v>
      </c>
      <c r="J6" s="82" t="s">
        <v>6</v>
      </c>
      <c r="K6" s="39" t="s">
        <v>6</v>
      </c>
      <c r="L6" s="37" t="s">
        <v>6</v>
      </c>
      <c r="M6" s="53" t="s">
        <v>6</v>
      </c>
      <c r="N6" s="51" t="s">
        <v>6</v>
      </c>
      <c r="O6" s="49" t="s">
        <v>103</v>
      </c>
      <c r="P6" s="47" t="s">
        <v>104</v>
      </c>
      <c r="Q6" s="45" t="s">
        <v>6</v>
      </c>
      <c r="R6" s="43" t="s">
        <v>6</v>
      </c>
      <c r="S6" s="90" t="s">
        <v>6</v>
      </c>
      <c r="T6" s="88" t="s">
        <v>6</v>
      </c>
      <c r="U6" s="86" t="s">
        <v>6</v>
      </c>
      <c r="V6" s="84" t="s">
        <v>6</v>
      </c>
      <c r="W6" s="80" t="s">
        <v>6</v>
      </c>
      <c r="X6" s="78" t="s">
        <v>8</v>
      </c>
      <c r="Y6" s="76" t="s">
        <v>6</v>
      </c>
      <c r="Z6" s="5" t="s">
        <v>6</v>
      </c>
      <c r="AA6" s="55" t="s">
        <v>6</v>
      </c>
      <c r="AB6" s="55" t="s">
        <v>6</v>
      </c>
      <c r="AC6" s="55" t="s">
        <v>6</v>
      </c>
      <c r="AD6" s="55" t="s">
        <v>6</v>
      </c>
      <c r="AE6" s="55" t="s">
        <v>100</v>
      </c>
      <c r="AF6" s="5" t="s">
        <v>6</v>
      </c>
      <c r="AG6" s="55" t="s">
        <v>6</v>
      </c>
      <c r="AH6" s="55" t="s">
        <v>6</v>
      </c>
      <c r="AI6" s="55" t="s">
        <v>6</v>
      </c>
      <c r="AJ6" s="5" t="s">
        <v>6</v>
      </c>
      <c r="AK6" s="72" t="s">
        <v>6</v>
      </c>
      <c r="AM6" s="74" t="s">
        <v>9</v>
      </c>
      <c r="AN6" s="55" t="s">
        <v>10</v>
      </c>
      <c r="AO6" s="55" t="s">
        <v>11</v>
      </c>
      <c r="AP6" s="72" t="s">
        <v>6</v>
      </c>
      <c r="AQ6" s="70" t="s">
        <v>101</v>
      </c>
      <c r="AR6" s="68" t="s">
        <v>102</v>
      </c>
      <c r="AS6" s="66" t="s">
        <v>108</v>
      </c>
    </row>
    <row r="7" spans="2:45" ht="53.25" customHeight="1">
      <c r="B7" s="95"/>
      <c r="C7" s="93"/>
      <c r="D7" s="107"/>
      <c r="E7" s="105"/>
      <c r="F7" s="103"/>
      <c r="G7" s="101"/>
      <c r="H7" s="99"/>
      <c r="I7" s="97"/>
      <c r="J7" s="83"/>
      <c r="K7" s="40"/>
      <c r="L7" s="38"/>
      <c r="M7" s="54"/>
      <c r="N7" s="52"/>
      <c r="O7" s="50"/>
      <c r="P7" s="48"/>
      <c r="Q7" s="46"/>
      <c r="R7" s="44"/>
      <c r="S7" s="91"/>
      <c r="T7" s="89"/>
      <c r="U7" s="87"/>
      <c r="V7" s="85"/>
      <c r="W7" s="81"/>
      <c r="X7" s="79"/>
      <c r="Y7" s="77"/>
      <c r="Z7" s="5"/>
      <c r="AA7" s="56"/>
      <c r="AB7" s="56"/>
      <c r="AC7" s="56"/>
      <c r="AD7" s="56"/>
      <c r="AE7" s="56"/>
      <c r="AF7" s="5"/>
      <c r="AG7" s="56"/>
      <c r="AH7" s="56"/>
      <c r="AI7" s="56"/>
      <c r="AJ7" s="5"/>
      <c r="AK7" s="73"/>
      <c r="AM7" s="75"/>
      <c r="AN7" s="56"/>
      <c r="AO7" s="56"/>
      <c r="AP7" s="73"/>
      <c r="AQ7" s="71"/>
      <c r="AR7" s="69"/>
      <c r="AS7" s="67"/>
    </row>
    <row r="8" spans="2:45" ht="15">
      <c r="B8" s="6" t="s">
        <v>12</v>
      </c>
      <c r="C8" s="7" t="s">
        <v>13</v>
      </c>
      <c r="D8" s="16" t="s">
        <v>14</v>
      </c>
      <c r="E8" s="7" t="s">
        <v>15</v>
      </c>
      <c r="F8" s="7" t="s">
        <v>13</v>
      </c>
      <c r="G8" s="7" t="s">
        <v>13</v>
      </c>
      <c r="H8" s="7"/>
      <c r="I8" s="7"/>
      <c r="J8" s="7"/>
      <c r="K8" s="7"/>
      <c r="L8" s="7"/>
      <c r="M8" s="7"/>
      <c r="N8" s="8">
        <v>0</v>
      </c>
      <c r="O8" s="23">
        <f>O9+O10+O11+O12+O13+O14+O15</f>
        <v>214820794</v>
      </c>
      <c r="P8" s="23">
        <f>P9+P10+P11+P12+P13+P14+P15</f>
        <v>220568436.26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226061006.45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f>AE9+AE10+AE11+AE12+AE13+AE14+AE15</f>
        <v>216877057.67</v>
      </c>
      <c r="AF8" s="23">
        <v>153598576.79</v>
      </c>
      <c r="AG8" s="23">
        <v>0</v>
      </c>
      <c r="AH8" s="23">
        <v>0</v>
      </c>
      <c r="AI8" s="23">
        <v>0</v>
      </c>
      <c r="AJ8" s="23">
        <v>0</v>
      </c>
      <c r="AK8" s="26">
        <v>153598576.79</v>
      </c>
      <c r="AM8" s="28">
        <v>0.6461580272589351</v>
      </c>
      <c r="AN8" s="8">
        <v>72462429.66</v>
      </c>
      <c r="AO8" s="9">
        <v>0.6794563078439306</v>
      </c>
      <c r="AP8" s="20">
        <v>0</v>
      </c>
      <c r="AQ8" s="25">
        <f aca="true" t="shared" si="0" ref="AQ8:AQ27">AE8/O8*100</f>
        <v>100.95719954838262</v>
      </c>
      <c r="AR8" s="25">
        <f>AE8/P8*100</f>
        <v>98.32642482642045</v>
      </c>
      <c r="AS8" s="32"/>
    </row>
    <row r="9" spans="2:45" ht="54" customHeight="1" outlineLevel="1">
      <c r="B9" s="13" t="s">
        <v>16</v>
      </c>
      <c r="C9" s="14" t="s">
        <v>13</v>
      </c>
      <c r="D9" s="14" t="s">
        <v>17</v>
      </c>
      <c r="E9" s="14" t="s">
        <v>15</v>
      </c>
      <c r="F9" s="14" t="s">
        <v>13</v>
      </c>
      <c r="G9" s="14" t="s">
        <v>13</v>
      </c>
      <c r="H9" s="14"/>
      <c r="I9" s="14"/>
      <c r="J9" s="14"/>
      <c r="K9" s="14"/>
      <c r="L9" s="14"/>
      <c r="M9" s="14"/>
      <c r="N9" s="15">
        <v>0</v>
      </c>
      <c r="O9" s="24">
        <v>2389133.48</v>
      </c>
      <c r="P9" s="24">
        <v>1489139.44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1760204.6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1464557.45</v>
      </c>
      <c r="AF9" s="24">
        <v>667374.86</v>
      </c>
      <c r="AG9" s="24">
        <v>0</v>
      </c>
      <c r="AH9" s="24">
        <v>0</v>
      </c>
      <c r="AI9" s="24">
        <v>0</v>
      </c>
      <c r="AJ9" s="24">
        <v>0</v>
      </c>
      <c r="AK9" s="27">
        <v>667374.86</v>
      </c>
      <c r="AM9" s="28">
        <v>0.3791461856195581</v>
      </c>
      <c r="AN9" s="8">
        <v>1092829.74</v>
      </c>
      <c r="AO9" s="9">
        <v>0.3791461856195581</v>
      </c>
      <c r="AP9" s="20">
        <v>0</v>
      </c>
      <c r="AQ9" s="31">
        <f t="shared" si="0"/>
        <v>61.300779645011716</v>
      </c>
      <c r="AR9" s="31">
        <f aca="true" t="shared" si="1" ref="AR9:AR50">AE9/P9*100</f>
        <v>98.3492486103249</v>
      </c>
      <c r="AS9" s="33" t="s">
        <v>109</v>
      </c>
    </row>
    <row r="10" spans="2:45" ht="63.75" outlineLevel="1">
      <c r="B10" s="13" t="s">
        <v>18</v>
      </c>
      <c r="C10" s="14" t="s">
        <v>13</v>
      </c>
      <c r="D10" s="14" t="s">
        <v>19</v>
      </c>
      <c r="E10" s="14" t="s">
        <v>15</v>
      </c>
      <c r="F10" s="14" t="s">
        <v>13</v>
      </c>
      <c r="G10" s="14" t="s">
        <v>13</v>
      </c>
      <c r="H10" s="14"/>
      <c r="I10" s="14"/>
      <c r="J10" s="14"/>
      <c r="K10" s="14"/>
      <c r="L10" s="14"/>
      <c r="M10" s="14"/>
      <c r="N10" s="15">
        <v>0</v>
      </c>
      <c r="O10" s="24">
        <v>9016021.34</v>
      </c>
      <c r="P10" s="24">
        <v>9044285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9103285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9025097.08</v>
      </c>
      <c r="AF10" s="24">
        <v>6587505.84</v>
      </c>
      <c r="AG10" s="24">
        <v>0</v>
      </c>
      <c r="AH10" s="24">
        <v>0</v>
      </c>
      <c r="AI10" s="24">
        <v>0</v>
      </c>
      <c r="AJ10" s="24">
        <v>0</v>
      </c>
      <c r="AK10" s="27">
        <v>6587505.84</v>
      </c>
      <c r="AM10" s="28">
        <v>0.723640514385741</v>
      </c>
      <c r="AN10" s="8">
        <v>2515779.16</v>
      </c>
      <c r="AO10" s="9">
        <v>0.723640514385741</v>
      </c>
      <c r="AP10" s="20">
        <v>0</v>
      </c>
      <c r="AQ10" s="31">
        <f t="shared" si="0"/>
        <v>100.10066236156447</v>
      </c>
      <c r="AR10" s="31">
        <f t="shared" si="1"/>
        <v>99.78784481028627</v>
      </c>
      <c r="AS10" s="34"/>
    </row>
    <row r="11" spans="2:45" ht="63.75" outlineLevel="1">
      <c r="B11" s="13" t="s">
        <v>20</v>
      </c>
      <c r="C11" s="14" t="s">
        <v>13</v>
      </c>
      <c r="D11" s="14" t="s">
        <v>21</v>
      </c>
      <c r="E11" s="14" t="s">
        <v>15</v>
      </c>
      <c r="F11" s="14" t="s">
        <v>13</v>
      </c>
      <c r="G11" s="14" t="s">
        <v>13</v>
      </c>
      <c r="H11" s="14"/>
      <c r="I11" s="14"/>
      <c r="J11" s="14"/>
      <c r="K11" s="14"/>
      <c r="L11" s="14"/>
      <c r="M11" s="14"/>
      <c r="N11" s="15">
        <v>0</v>
      </c>
      <c r="O11" s="24">
        <v>17459945.67</v>
      </c>
      <c r="P11" s="24">
        <v>16344967.55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17627594.92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15921266.1</v>
      </c>
      <c r="AF11" s="24">
        <v>11661480.9</v>
      </c>
      <c r="AG11" s="24">
        <v>0</v>
      </c>
      <c r="AH11" s="24">
        <v>0</v>
      </c>
      <c r="AI11" s="24">
        <v>0</v>
      </c>
      <c r="AJ11" s="24">
        <v>0</v>
      </c>
      <c r="AK11" s="27">
        <v>11661480.9</v>
      </c>
      <c r="AM11" s="28">
        <v>0.6615469071602651</v>
      </c>
      <c r="AN11" s="8">
        <v>5966114.02</v>
      </c>
      <c r="AO11" s="9">
        <v>0.6615469071602651</v>
      </c>
      <c r="AP11" s="20">
        <v>0</v>
      </c>
      <c r="AQ11" s="31">
        <f t="shared" si="0"/>
        <v>91.18737481157349</v>
      </c>
      <c r="AR11" s="31">
        <f t="shared" si="1"/>
        <v>97.40775594259286</v>
      </c>
      <c r="AS11" s="34"/>
    </row>
    <row r="12" spans="2:45" ht="15" outlineLevel="1">
      <c r="B12" s="13" t="s">
        <v>22</v>
      </c>
      <c r="C12" s="14" t="s">
        <v>13</v>
      </c>
      <c r="D12" s="14" t="s">
        <v>23</v>
      </c>
      <c r="E12" s="14" t="s">
        <v>15</v>
      </c>
      <c r="F12" s="14" t="s">
        <v>13</v>
      </c>
      <c r="G12" s="14" t="s">
        <v>13</v>
      </c>
      <c r="H12" s="14"/>
      <c r="I12" s="14"/>
      <c r="J12" s="14"/>
      <c r="K12" s="14"/>
      <c r="L12" s="14"/>
      <c r="M12" s="14"/>
      <c r="N12" s="15">
        <v>0</v>
      </c>
      <c r="O12" s="24">
        <v>51510</v>
      </c>
      <c r="P12" s="24">
        <v>51510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51510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51510</v>
      </c>
      <c r="AF12" s="24">
        <v>51510</v>
      </c>
      <c r="AG12" s="24">
        <v>0</v>
      </c>
      <c r="AH12" s="24">
        <v>0</v>
      </c>
      <c r="AI12" s="24">
        <v>0</v>
      </c>
      <c r="AJ12" s="24">
        <v>0</v>
      </c>
      <c r="AK12" s="27">
        <v>51510</v>
      </c>
      <c r="AM12" s="28">
        <v>1</v>
      </c>
      <c r="AN12" s="8">
        <v>0</v>
      </c>
      <c r="AO12" s="9">
        <v>1</v>
      </c>
      <c r="AP12" s="20">
        <v>0</v>
      </c>
      <c r="AQ12" s="31">
        <f t="shared" si="0"/>
        <v>100</v>
      </c>
      <c r="AR12" s="31">
        <f t="shared" si="1"/>
        <v>100</v>
      </c>
      <c r="AS12" s="34"/>
    </row>
    <row r="13" spans="2:45" ht="51" outlineLevel="1">
      <c r="B13" s="13" t="s">
        <v>24</v>
      </c>
      <c r="C13" s="14" t="s">
        <v>13</v>
      </c>
      <c r="D13" s="14" t="s">
        <v>25</v>
      </c>
      <c r="E13" s="14" t="s">
        <v>15</v>
      </c>
      <c r="F13" s="14" t="s">
        <v>13</v>
      </c>
      <c r="G13" s="14" t="s">
        <v>13</v>
      </c>
      <c r="H13" s="14"/>
      <c r="I13" s="14"/>
      <c r="J13" s="14"/>
      <c r="K13" s="14"/>
      <c r="L13" s="14"/>
      <c r="M13" s="14"/>
      <c r="N13" s="15">
        <v>0</v>
      </c>
      <c r="O13" s="24">
        <v>15467192.18</v>
      </c>
      <c r="P13" s="24">
        <v>15544762.95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15690982.95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15264554.38</v>
      </c>
      <c r="AF13" s="24">
        <v>11077521.22</v>
      </c>
      <c r="AG13" s="24">
        <v>0</v>
      </c>
      <c r="AH13" s="24">
        <v>0</v>
      </c>
      <c r="AI13" s="24">
        <v>0</v>
      </c>
      <c r="AJ13" s="24">
        <v>0</v>
      </c>
      <c r="AK13" s="27">
        <v>11077521.22</v>
      </c>
      <c r="AM13" s="28">
        <v>0.7059800686355344</v>
      </c>
      <c r="AN13" s="8">
        <v>4613461.73</v>
      </c>
      <c r="AO13" s="9">
        <v>0.7059800686355344</v>
      </c>
      <c r="AP13" s="20">
        <v>0</v>
      </c>
      <c r="AQ13" s="31">
        <f t="shared" si="0"/>
        <v>98.68988632428048</v>
      </c>
      <c r="AR13" s="31">
        <f t="shared" si="1"/>
        <v>98.19740853622989</v>
      </c>
      <c r="AS13" s="34"/>
    </row>
    <row r="14" spans="2:45" ht="81.75" customHeight="1" outlineLevel="1">
      <c r="B14" s="13" t="s">
        <v>26</v>
      </c>
      <c r="C14" s="14" t="s">
        <v>13</v>
      </c>
      <c r="D14" s="14" t="s">
        <v>27</v>
      </c>
      <c r="E14" s="14" t="s">
        <v>15</v>
      </c>
      <c r="F14" s="14" t="s">
        <v>13</v>
      </c>
      <c r="G14" s="14" t="s">
        <v>13</v>
      </c>
      <c r="H14" s="14"/>
      <c r="I14" s="14"/>
      <c r="J14" s="14"/>
      <c r="K14" s="14"/>
      <c r="L14" s="14"/>
      <c r="M14" s="14"/>
      <c r="N14" s="15">
        <v>0</v>
      </c>
      <c r="O14" s="24">
        <v>450000</v>
      </c>
      <c r="P14" s="24">
        <v>230000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7">
        <v>0</v>
      </c>
      <c r="AM14" s="28">
        <v>0</v>
      </c>
      <c r="AN14" s="8">
        <v>0</v>
      </c>
      <c r="AO14" s="9">
        <v>0</v>
      </c>
      <c r="AP14" s="20">
        <v>0</v>
      </c>
      <c r="AQ14" s="31">
        <f t="shared" si="0"/>
        <v>0</v>
      </c>
      <c r="AR14" s="31">
        <f t="shared" si="1"/>
        <v>0</v>
      </c>
      <c r="AS14" s="33" t="s">
        <v>110</v>
      </c>
    </row>
    <row r="15" spans="2:45" ht="15" outlineLevel="1">
      <c r="B15" s="13" t="s">
        <v>28</v>
      </c>
      <c r="C15" s="14" t="s">
        <v>13</v>
      </c>
      <c r="D15" s="14" t="s">
        <v>29</v>
      </c>
      <c r="E15" s="14" t="s">
        <v>15</v>
      </c>
      <c r="F15" s="14" t="s">
        <v>13</v>
      </c>
      <c r="G15" s="14" t="s">
        <v>13</v>
      </c>
      <c r="H15" s="14"/>
      <c r="I15" s="14"/>
      <c r="J15" s="14"/>
      <c r="K15" s="14"/>
      <c r="L15" s="14"/>
      <c r="M15" s="14"/>
      <c r="N15" s="15">
        <v>0</v>
      </c>
      <c r="O15" s="24">
        <v>169986991.33</v>
      </c>
      <c r="P15" s="24">
        <v>177863771.32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181827428.98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175150072.66</v>
      </c>
      <c r="AF15" s="24">
        <v>123553183.97</v>
      </c>
      <c r="AG15" s="24">
        <v>0</v>
      </c>
      <c r="AH15" s="24">
        <v>0</v>
      </c>
      <c r="AI15" s="24">
        <v>0</v>
      </c>
      <c r="AJ15" s="24">
        <v>0</v>
      </c>
      <c r="AK15" s="27">
        <v>123553183.97</v>
      </c>
      <c r="AM15" s="28">
        <v>0.6794332186219068</v>
      </c>
      <c r="AN15" s="8">
        <v>58274245.01</v>
      </c>
      <c r="AO15" s="9">
        <v>0.6795079524750369</v>
      </c>
      <c r="AP15" s="20">
        <v>0</v>
      </c>
      <c r="AQ15" s="25">
        <f t="shared" si="0"/>
        <v>103.0373390867168</v>
      </c>
      <c r="AR15" s="25">
        <f t="shared" si="1"/>
        <v>98.4742825141621</v>
      </c>
      <c r="AS15" s="34"/>
    </row>
    <row r="16" spans="2:45" ht="38.25">
      <c r="B16" s="6" t="s">
        <v>30</v>
      </c>
      <c r="C16" s="7" t="s">
        <v>13</v>
      </c>
      <c r="D16" s="16" t="s">
        <v>31</v>
      </c>
      <c r="E16" s="7" t="s">
        <v>15</v>
      </c>
      <c r="F16" s="7" t="s">
        <v>13</v>
      </c>
      <c r="G16" s="7" t="s">
        <v>13</v>
      </c>
      <c r="H16" s="7"/>
      <c r="I16" s="7"/>
      <c r="J16" s="7"/>
      <c r="K16" s="7"/>
      <c r="L16" s="7"/>
      <c r="M16" s="7"/>
      <c r="N16" s="8">
        <v>0</v>
      </c>
      <c r="O16" s="23">
        <f>O17</f>
        <v>17040915.56</v>
      </c>
      <c r="P16" s="23">
        <f>P17</f>
        <v>33642467.56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30142467.56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f>AE17</f>
        <v>33578137.64</v>
      </c>
      <c r="AF16" s="23">
        <v>23846976.82</v>
      </c>
      <c r="AG16" s="23">
        <v>0</v>
      </c>
      <c r="AH16" s="23">
        <v>0</v>
      </c>
      <c r="AI16" s="23">
        <v>0</v>
      </c>
      <c r="AJ16" s="23">
        <v>0</v>
      </c>
      <c r="AK16" s="26">
        <v>23846976.82</v>
      </c>
      <c r="AM16" s="28">
        <v>0.7911421575732468</v>
      </c>
      <c r="AN16" s="8">
        <v>6295490.74</v>
      </c>
      <c r="AO16" s="9">
        <v>0.7911421575732468</v>
      </c>
      <c r="AP16" s="20">
        <v>0</v>
      </c>
      <c r="AQ16" s="25">
        <f t="shared" si="0"/>
        <v>197.0442111620909</v>
      </c>
      <c r="AR16" s="25">
        <f t="shared" si="1"/>
        <v>99.80878358614666</v>
      </c>
      <c r="AS16" s="34"/>
    </row>
    <row r="17" spans="2:45" ht="51" outlineLevel="1">
      <c r="B17" s="13" t="s">
        <v>32</v>
      </c>
      <c r="C17" s="14" t="s">
        <v>13</v>
      </c>
      <c r="D17" s="14" t="s">
        <v>33</v>
      </c>
      <c r="E17" s="14" t="s">
        <v>15</v>
      </c>
      <c r="F17" s="14" t="s">
        <v>13</v>
      </c>
      <c r="G17" s="14" t="s">
        <v>13</v>
      </c>
      <c r="H17" s="14"/>
      <c r="I17" s="14"/>
      <c r="J17" s="14"/>
      <c r="K17" s="14"/>
      <c r="L17" s="14"/>
      <c r="M17" s="14"/>
      <c r="N17" s="15">
        <v>0</v>
      </c>
      <c r="O17" s="24">
        <v>17040915.56</v>
      </c>
      <c r="P17" s="24">
        <v>33642467.56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30142467.56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33578137.64</v>
      </c>
      <c r="AF17" s="24">
        <v>23846976.82</v>
      </c>
      <c r="AG17" s="24">
        <v>0</v>
      </c>
      <c r="AH17" s="24">
        <v>0</v>
      </c>
      <c r="AI17" s="24">
        <v>0</v>
      </c>
      <c r="AJ17" s="24">
        <v>0</v>
      </c>
      <c r="AK17" s="27">
        <v>23846976.82</v>
      </c>
      <c r="AM17" s="28">
        <v>0.7911421575732468</v>
      </c>
      <c r="AN17" s="8">
        <v>6295490.74</v>
      </c>
      <c r="AO17" s="9">
        <v>0.7911421575732468</v>
      </c>
      <c r="AP17" s="20">
        <v>0</v>
      </c>
      <c r="AQ17" s="31">
        <f t="shared" si="0"/>
        <v>197.0442111620909</v>
      </c>
      <c r="AR17" s="31">
        <f t="shared" si="1"/>
        <v>99.80878358614666</v>
      </c>
      <c r="AS17" s="34"/>
    </row>
    <row r="18" spans="2:45" ht="15">
      <c r="B18" s="6" t="s">
        <v>34</v>
      </c>
      <c r="C18" s="7" t="s">
        <v>13</v>
      </c>
      <c r="D18" s="16" t="s">
        <v>35</v>
      </c>
      <c r="E18" s="7" t="s">
        <v>15</v>
      </c>
      <c r="F18" s="7" t="s">
        <v>13</v>
      </c>
      <c r="G18" s="7" t="s">
        <v>13</v>
      </c>
      <c r="H18" s="7"/>
      <c r="I18" s="7"/>
      <c r="J18" s="7"/>
      <c r="K18" s="7"/>
      <c r="L18" s="7"/>
      <c r="M18" s="7"/>
      <c r="N18" s="8">
        <v>0</v>
      </c>
      <c r="O18" s="23">
        <f>O19+O20+O21+O22</f>
        <v>35444753</v>
      </c>
      <c r="P18" s="23">
        <f>P19+P20+P21+P22</f>
        <v>182544890.57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184048146.04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f>AE19+AE20+AE21+AE22</f>
        <v>181764863.89999998</v>
      </c>
      <c r="AF18" s="23">
        <v>62689322.5</v>
      </c>
      <c r="AG18" s="23">
        <v>0</v>
      </c>
      <c r="AH18" s="23">
        <v>0</v>
      </c>
      <c r="AI18" s="23">
        <v>0</v>
      </c>
      <c r="AJ18" s="23">
        <v>0</v>
      </c>
      <c r="AK18" s="26">
        <v>62689322.5</v>
      </c>
      <c r="AM18" s="28">
        <v>0.34061371357892106</v>
      </c>
      <c r="AN18" s="8">
        <v>121358823.54</v>
      </c>
      <c r="AO18" s="9">
        <v>0.34061371357892106</v>
      </c>
      <c r="AP18" s="20">
        <v>0</v>
      </c>
      <c r="AQ18" s="25">
        <f t="shared" si="0"/>
        <v>512.8117662436524</v>
      </c>
      <c r="AR18" s="25">
        <f t="shared" si="1"/>
        <v>99.57269323311961</v>
      </c>
      <c r="AS18" s="34"/>
    </row>
    <row r="19" spans="2:45" ht="15" outlineLevel="1">
      <c r="B19" s="13" t="s">
        <v>36</v>
      </c>
      <c r="C19" s="14" t="s">
        <v>13</v>
      </c>
      <c r="D19" s="14" t="s">
        <v>37</v>
      </c>
      <c r="E19" s="14" t="s">
        <v>15</v>
      </c>
      <c r="F19" s="14" t="s">
        <v>13</v>
      </c>
      <c r="G19" s="14" t="s">
        <v>13</v>
      </c>
      <c r="H19" s="14"/>
      <c r="I19" s="14"/>
      <c r="J19" s="14"/>
      <c r="K19" s="14"/>
      <c r="L19" s="14"/>
      <c r="M19" s="14"/>
      <c r="N19" s="15">
        <v>0</v>
      </c>
      <c r="O19" s="24">
        <v>882130</v>
      </c>
      <c r="P19" s="24">
        <v>768026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768026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7">
        <v>0</v>
      </c>
      <c r="AM19" s="28">
        <v>0</v>
      </c>
      <c r="AN19" s="8">
        <v>768026</v>
      </c>
      <c r="AO19" s="9">
        <v>0</v>
      </c>
      <c r="AP19" s="20">
        <v>0</v>
      </c>
      <c r="AQ19" s="31">
        <f t="shared" si="0"/>
        <v>0</v>
      </c>
      <c r="AR19" s="31">
        <f t="shared" si="1"/>
        <v>0</v>
      </c>
      <c r="AS19" s="34"/>
    </row>
    <row r="20" spans="2:45" ht="15" outlineLevel="1">
      <c r="B20" s="13" t="s">
        <v>38</v>
      </c>
      <c r="C20" s="14" t="s">
        <v>13</v>
      </c>
      <c r="D20" s="14" t="s">
        <v>39</v>
      </c>
      <c r="E20" s="14" t="s">
        <v>15</v>
      </c>
      <c r="F20" s="14" t="s">
        <v>13</v>
      </c>
      <c r="G20" s="14" t="s">
        <v>13</v>
      </c>
      <c r="H20" s="14"/>
      <c r="I20" s="14"/>
      <c r="J20" s="14"/>
      <c r="K20" s="14"/>
      <c r="L20" s="14"/>
      <c r="M20" s="14"/>
      <c r="N20" s="15">
        <v>0</v>
      </c>
      <c r="O20" s="24">
        <v>3223</v>
      </c>
      <c r="P20" s="24">
        <v>3223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3223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3223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7">
        <v>0</v>
      </c>
      <c r="AM20" s="28">
        <v>0</v>
      </c>
      <c r="AN20" s="8">
        <v>3223</v>
      </c>
      <c r="AO20" s="9">
        <v>0</v>
      </c>
      <c r="AP20" s="20">
        <v>0</v>
      </c>
      <c r="AQ20" s="31">
        <f t="shared" si="0"/>
        <v>100</v>
      </c>
      <c r="AR20" s="31">
        <f t="shared" si="1"/>
        <v>100</v>
      </c>
      <c r="AS20" s="34"/>
    </row>
    <row r="21" spans="2:45" ht="15" outlineLevel="1">
      <c r="B21" s="13" t="s">
        <v>40</v>
      </c>
      <c r="C21" s="14" t="s">
        <v>13</v>
      </c>
      <c r="D21" s="14" t="s">
        <v>41</v>
      </c>
      <c r="E21" s="14" t="s">
        <v>15</v>
      </c>
      <c r="F21" s="14" t="s">
        <v>13</v>
      </c>
      <c r="G21" s="14" t="s">
        <v>13</v>
      </c>
      <c r="H21" s="14"/>
      <c r="I21" s="14"/>
      <c r="J21" s="14"/>
      <c r="K21" s="14"/>
      <c r="L21" s="14"/>
      <c r="M21" s="14"/>
      <c r="N21" s="15">
        <v>0</v>
      </c>
      <c r="O21" s="24">
        <v>21674400</v>
      </c>
      <c r="P21" s="24">
        <v>169659969.46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170501897.04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169659968.79</v>
      </c>
      <c r="AF21" s="24">
        <v>61984584.15</v>
      </c>
      <c r="AG21" s="24">
        <v>0</v>
      </c>
      <c r="AH21" s="24">
        <v>0</v>
      </c>
      <c r="AI21" s="24">
        <v>0</v>
      </c>
      <c r="AJ21" s="24">
        <v>0</v>
      </c>
      <c r="AK21" s="27">
        <v>61984584.15</v>
      </c>
      <c r="AM21" s="28">
        <v>0.36354190320509056</v>
      </c>
      <c r="AN21" s="8">
        <v>108517312.89</v>
      </c>
      <c r="AO21" s="9">
        <v>0.36354190320509056</v>
      </c>
      <c r="AP21" s="20">
        <v>0</v>
      </c>
      <c r="AQ21" s="31">
        <f t="shared" si="0"/>
        <v>782.7666223286458</v>
      </c>
      <c r="AR21" s="31">
        <f t="shared" si="1"/>
        <v>99.99999960509246</v>
      </c>
      <c r="AS21" s="34"/>
    </row>
    <row r="22" spans="2:45" ht="25.5" outlineLevel="1">
      <c r="B22" s="13" t="s">
        <v>42</v>
      </c>
      <c r="C22" s="14" t="s">
        <v>13</v>
      </c>
      <c r="D22" s="14" t="s">
        <v>43</v>
      </c>
      <c r="E22" s="14" t="s">
        <v>15</v>
      </c>
      <c r="F22" s="14" t="s">
        <v>13</v>
      </c>
      <c r="G22" s="14" t="s">
        <v>13</v>
      </c>
      <c r="H22" s="14"/>
      <c r="I22" s="14"/>
      <c r="J22" s="14"/>
      <c r="K22" s="14"/>
      <c r="L22" s="14"/>
      <c r="M22" s="14"/>
      <c r="N22" s="15">
        <v>0</v>
      </c>
      <c r="O22" s="24">
        <v>12885000</v>
      </c>
      <c r="P22" s="24">
        <v>12113672.11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12775000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12101672.11</v>
      </c>
      <c r="AF22" s="24">
        <v>704738.35</v>
      </c>
      <c r="AG22" s="24">
        <v>0</v>
      </c>
      <c r="AH22" s="24">
        <v>0</v>
      </c>
      <c r="AI22" s="24">
        <v>0</v>
      </c>
      <c r="AJ22" s="24">
        <v>0</v>
      </c>
      <c r="AK22" s="27">
        <v>704738.35</v>
      </c>
      <c r="AM22" s="28">
        <v>0.055165428571428574</v>
      </c>
      <c r="AN22" s="8">
        <v>12070261.65</v>
      </c>
      <c r="AO22" s="9">
        <v>0.055165428571428574</v>
      </c>
      <c r="AP22" s="20">
        <v>0</v>
      </c>
      <c r="AQ22" s="31">
        <f t="shared" si="0"/>
        <v>93.92062173069459</v>
      </c>
      <c r="AR22" s="31">
        <f t="shared" si="1"/>
        <v>99.90093837862679</v>
      </c>
      <c r="AS22" s="34"/>
    </row>
    <row r="23" spans="2:45" ht="1.5" customHeight="1">
      <c r="B23" s="6" t="s">
        <v>44</v>
      </c>
      <c r="C23" s="7" t="s">
        <v>13</v>
      </c>
      <c r="D23" s="16" t="s">
        <v>45</v>
      </c>
      <c r="E23" s="7" t="s">
        <v>15</v>
      </c>
      <c r="F23" s="7" t="s">
        <v>13</v>
      </c>
      <c r="G23" s="7" t="s">
        <v>13</v>
      </c>
      <c r="H23" s="7"/>
      <c r="I23" s="7"/>
      <c r="J23" s="7"/>
      <c r="K23" s="7"/>
      <c r="L23" s="7"/>
      <c r="M23" s="7"/>
      <c r="N23" s="8">
        <v>0</v>
      </c>
      <c r="O23" s="23">
        <f>O24+O25+O26+O27</f>
        <v>316037288.49</v>
      </c>
      <c r="P23" s="23">
        <f>P24+P25+P26+P27</f>
        <v>403325776.72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516379269.42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f>AE24+AE25+AE26+AE27</f>
        <v>395535918.97</v>
      </c>
      <c r="AF23" s="23">
        <v>176562979.31</v>
      </c>
      <c r="AG23" s="23">
        <v>0</v>
      </c>
      <c r="AH23" s="23">
        <v>0</v>
      </c>
      <c r="AI23" s="23">
        <v>0</v>
      </c>
      <c r="AJ23" s="23">
        <v>0</v>
      </c>
      <c r="AK23" s="26">
        <v>176562979.31</v>
      </c>
      <c r="AM23" s="28">
        <v>0.3419249953785257</v>
      </c>
      <c r="AN23" s="8">
        <v>339816290.11</v>
      </c>
      <c r="AO23" s="9">
        <v>0.3419249953785257</v>
      </c>
      <c r="AP23" s="20">
        <v>0</v>
      </c>
      <c r="AQ23" s="25">
        <f t="shared" si="0"/>
        <v>125.15482614720494</v>
      </c>
      <c r="AR23" s="25">
        <f t="shared" si="1"/>
        <v>98.06859412424613</v>
      </c>
      <c r="AS23" s="34"/>
    </row>
    <row r="24" spans="2:45" ht="324.75" customHeight="1" outlineLevel="1">
      <c r="B24" s="13" t="s">
        <v>46</v>
      </c>
      <c r="C24" s="14" t="s">
        <v>13</v>
      </c>
      <c r="D24" s="14" t="s">
        <v>47</v>
      </c>
      <c r="E24" s="14" t="s">
        <v>15</v>
      </c>
      <c r="F24" s="14" t="s">
        <v>13</v>
      </c>
      <c r="G24" s="14" t="s">
        <v>13</v>
      </c>
      <c r="H24" s="14"/>
      <c r="I24" s="14"/>
      <c r="J24" s="14"/>
      <c r="K24" s="14"/>
      <c r="L24" s="14"/>
      <c r="M24" s="14"/>
      <c r="N24" s="15">
        <v>0</v>
      </c>
      <c r="O24" s="24">
        <v>11377150.25</v>
      </c>
      <c r="P24" s="24">
        <v>56701564.04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54529935.76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53122336.82</v>
      </c>
      <c r="AF24" s="24">
        <v>17523454.14</v>
      </c>
      <c r="AG24" s="24">
        <v>0</v>
      </c>
      <c r="AH24" s="24">
        <v>0</v>
      </c>
      <c r="AI24" s="24">
        <v>0</v>
      </c>
      <c r="AJ24" s="24">
        <v>0</v>
      </c>
      <c r="AK24" s="27">
        <v>17523454.14</v>
      </c>
      <c r="AM24" s="28">
        <v>0.3213547548840905</v>
      </c>
      <c r="AN24" s="8">
        <v>37006481.62</v>
      </c>
      <c r="AO24" s="9">
        <v>0.3213547548840905</v>
      </c>
      <c r="AP24" s="20">
        <v>0</v>
      </c>
      <c r="AQ24" s="31">
        <f t="shared" si="0"/>
        <v>466.9212909445403</v>
      </c>
      <c r="AR24" s="31">
        <f t="shared" si="1"/>
        <v>93.68760407124742</v>
      </c>
      <c r="AS24" s="33" t="s">
        <v>105</v>
      </c>
    </row>
    <row r="25" spans="2:45" ht="15" outlineLevel="1">
      <c r="B25" s="13" t="s">
        <v>48</v>
      </c>
      <c r="C25" s="14" t="s">
        <v>13</v>
      </c>
      <c r="D25" s="14" t="s">
        <v>49</v>
      </c>
      <c r="E25" s="14" t="s">
        <v>15</v>
      </c>
      <c r="F25" s="14" t="s">
        <v>13</v>
      </c>
      <c r="G25" s="14" t="s">
        <v>13</v>
      </c>
      <c r="H25" s="14"/>
      <c r="I25" s="14"/>
      <c r="J25" s="14"/>
      <c r="K25" s="14"/>
      <c r="L25" s="14"/>
      <c r="M25" s="14"/>
      <c r="N25" s="15">
        <v>0</v>
      </c>
      <c r="O25" s="24">
        <v>191044500.58</v>
      </c>
      <c r="P25" s="24">
        <v>197862603.9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310870542.7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197573207.62</v>
      </c>
      <c r="AF25" s="24">
        <v>85464690.31</v>
      </c>
      <c r="AG25" s="24">
        <v>0</v>
      </c>
      <c r="AH25" s="24">
        <v>0</v>
      </c>
      <c r="AI25" s="24">
        <v>0</v>
      </c>
      <c r="AJ25" s="24">
        <v>0</v>
      </c>
      <c r="AK25" s="27">
        <v>85464690.31</v>
      </c>
      <c r="AM25" s="28">
        <v>0.2749205169705518</v>
      </c>
      <c r="AN25" s="8">
        <v>225405852.39</v>
      </c>
      <c r="AO25" s="9">
        <v>0.2749205169705518</v>
      </c>
      <c r="AP25" s="20">
        <v>0</v>
      </c>
      <c r="AQ25" s="31">
        <f t="shared" si="0"/>
        <v>103.41737502004989</v>
      </c>
      <c r="AR25" s="31">
        <f t="shared" si="1"/>
        <v>99.85373876907722</v>
      </c>
      <c r="AS25" s="34"/>
    </row>
    <row r="26" spans="2:45" ht="15" outlineLevel="1">
      <c r="B26" s="13" t="s">
        <v>50</v>
      </c>
      <c r="C26" s="14" t="s">
        <v>13</v>
      </c>
      <c r="D26" s="14" t="s">
        <v>51</v>
      </c>
      <c r="E26" s="14" t="s">
        <v>15</v>
      </c>
      <c r="F26" s="14" t="s">
        <v>13</v>
      </c>
      <c r="G26" s="14" t="s">
        <v>13</v>
      </c>
      <c r="H26" s="14"/>
      <c r="I26" s="14"/>
      <c r="J26" s="14"/>
      <c r="K26" s="14"/>
      <c r="L26" s="14"/>
      <c r="M26" s="14"/>
      <c r="N26" s="15">
        <v>0</v>
      </c>
      <c r="O26" s="24">
        <v>113614589.67</v>
      </c>
      <c r="P26" s="24">
        <v>148760560.79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150977742.97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144839326.54</v>
      </c>
      <c r="AF26" s="24">
        <v>73574660.2</v>
      </c>
      <c r="AG26" s="24">
        <v>0</v>
      </c>
      <c r="AH26" s="24">
        <v>0</v>
      </c>
      <c r="AI26" s="24">
        <v>0</v>
      </c>
      <c r="AJ26" s="24">
        <v>0</v>
      </c>
      <c r="AK26" s="27">
        <v>73574660.2</v>
      </c>
      <c r="AM26" s="28">
        <v>0.4873212352539913</v>
      </c>
      <c r="AN26" s="8">
        <v>77403082.77</v>
      </c>
      <c r="AO26" s="9">
        <v>0.4873212352539913</v>
      </c>
      <c r="AP26" s="20">
        <v>0</v>
      </c>
      <c r="AQ26" s="31">
        <f t="shared" si="0"/>
        <v>127.48303449468419</v>
      </c>
      <c r="AR26" s="31">
        <f t="shared" si="1"/>
        <v>97.36406327780959</v>
      </c>
      <c r="AS26" s="34"/>
    </row>
    <row r="27" spans="2:45" ht="25.5" outlineLevel="1">
      <c r="B27" s="13" t="s">
        <v>52</v>
      </c>
      <c r="C27" s="14" t="s">
        <v>13</v>
      </c>
      <c r="D27" s="14" t="s">
        <v>53</v>
      </c>
      <c r="E27" s="14" t="s">
        <v>15</v>
      </c>
      <c r="F27" s="14" t="s">
        <v>13</v>
      </c>
      <c r="G27" s="14" t="s">
        <v>13</v>
      </c>
      <c r="H27" s="14"/>
      <c r="I27" s="14"/>
      <c r="J27" s="14"/>
      <c r="K27" s="14"/>
      <c r="L27" s="14"/>
      <c r="M27" s="14"/>
      <c r="N27" s="15">
        <v>0</v>
      </c>
      <c r="O27" s="24">
        <v>1047.99</v>
      </c>
      <c r="P27" s="24">
        <v>1047.99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1047.99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1047.99</v>
      </c>
      <c r="AF27" s="24">
        <v>174.66</v>
      </c>
      <c r="AG27" s="24">
        <v>0</v>
      </c>
      <c r="AH27" s="24">
        <v>0</v>
      </c>
      <c r="AI27" s="24">
        <v>0</v>
      </c>
      <c r="AJ27" s="24">
        <v>0</v>
      </c>
      <c r="AK27" s="27">
        <v>174.66</v>
      </c>
      <c r="AM27" s="28">
        <v>0.1666618956287751</v>
      </c>
      <c r="AN27" s="8">
        <v>873.33</v>
      </c>
      <c r="AO27" s="9">
        <v>0.1666618956287751</v>
      </c>
      <c r="AP27" s="20">
        <v>0</v>
      </c>
      <c r="AQ27" s="31">
        <f t="shared" si="0"/>
        <v>100</v>
      </c>
      <c r="AR27" s="31">
        <f t="shared" si="1"/>
        <v>100</v>
      </c>
      <c r="AS27" s="34"/>
    </row>
    <row r="28" spans="2:45" ht="15">
      <c r="B28" s="6" t="s">
        <v>54</v>
      </c>
      <c r="C28" s="7" t="s">
        <v>13</v>
      </c>
      <c r="D28" s="16" t="s">
        <v>55</v>
      </c>
      <c r="E28" s="7" t="s">
        <v>15</v>
      </c>
      <c r="F28" s="7" t="s">
        <v>13</v>
      </c>
      <c r="G28" s="7" t="s">
        <v>13</v>
      </c>
      <c r="H28" s="7"/>
      <c r="I28" s="7"/>
      <c r="J28" s="7"/>
      <c r="K28" s="7"/>
      <c r="L28" s="7"/>
      <c r="M28" s="7"/>
      <c r="N28" s="8">
        <v>0</v>
      </c>
      <c r="O28" s="23">
        <f>O29+O30+O31+O32+O33+O34</f>
        <v>863058083.1900002</v>
      </c>
      <c r="P28" s="23">
        <f>P29+P30+P31+P32+P33+P34</f>
        <v>887115270.92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926093375.91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f>AE29+AE30+AE31+AE32+AE33+AE34</f>
        <v>863450389</v>
      </c>
      <c r="AF28" s="23">
        <v>579767038.55</v>
      </c>
      <c r="AG28" s="23">
        <v>0</v>
      </c>
      <c r="AH28" s="23">
        <v>0</v>
      </c>
      <c r="AI28" s="23">
        <v>0</v>
      </c>
      <c r="AJ28" s="23">
        <v>0</v>
      </c>
      <c r="AK28" s="26">
        <v>579767038.55</v>
      </c>
      <c r="AM28" s="28">
        <v>0.6260351856855773</v>
      </c>
      <c r="AN28" s="8">
        <v>346326337.36</v>
      </c>
      <c r="AO28" s="9">
        <v>0.6260351856855773</v>
      </c>
      <c r="AP28" s="20">
        <v>0</v>
      </c>
      <c r="AQ28" s="25">
        <f>AE28/O28*100</f>
        <v>100.04545531959445</v>
      </c>
      <c r="AR28" s="25">
        <f t="shared" si="1"/>
        <v>97.33237802394521</v>
      </c>
      <c r="AS28" s="34"/>
    </row>
    <row r="29" spans="2:45" ht="15" outlineLevel="1">
      <c r="B29" s="13" t="s">
        <v>56</v>
      </c>
      <c r="C29" s="14" t="s">
        <v>13</v>
      </c>
      <c r="D29" s="14" t="s">
        <v>57</v>
      </c>
      <c r="E29" s="14" t="s">
        <v>15</v>
      </c>
      <c r="F29" s="14" t="s">
        <v>13</v>
      </c>
      <c r="G29" s="14" t="s">
        <v>13</v>
      </c>
      <c r="H29" s="14"/>
      <c r="I29" s="14"/>
      <c r="J29" s="14"/>
      <c r="K29" s="14"/>
      <c r="L29" s="14"/>
      <c r="M29" s="14"/>
      <c r="N29" s="15">
        <v>0</v>
      </c>
      <c r="O29" s="24">
        <v>365200453</v>
      </c>
      <c r="P29" s="24">
        <v>353016753.21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367123493.09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346466986.11</v>
      </c>
      <c r="AF29" s="24">
        <v>238350391.47</v>
      </c>
      <c r="AG29" s="24">
        <v>0</v>
      </c>
      <c r="AH29" s="24">
        <v>0</v>
      </c>
      <c r="AI29" s="24">
        <v>0</v>
      </c>
      <c r="AJ29" s="24">
        <v>0</v>
      </c>
      <c r="AK29" s="27">
        <v>238350391.47</v>
      </c>
      <c r="AM29" s="28">
        <v>0.6492376433440848</v>
      </c>
      <c r="AN29" s="8">
        <v>128773101.62</v>
      </c>
      <c r="AO29" s="9">
        <v>0.6492376433440848</v>
      </c>
      <c r="AP29" s="20">
        <v>0</v>
      </c>
      <c r="AQ29" s="31">
        <f>AE29/O29*100</f>
        <v>94.87036044558246</v>
      </c>
      <c r="AR29" s="31">
        <f t="shared" si="1"/>
        <v>98.14462995298592</v>
      </c>
      <c r="AS29" s="34"/>
    </row>
    <row r="30" spans="2:45" ht="53.25" customHeight="1" outlineLevel="1">
      <c r="B30" s="13" t="s">
        <v>58</v>
      </c>
      <c r="C30" s="14" t="s">
        <v>13</v>
      </c>
      <c r="D30" s="14" t="s">
        <v>59</v>
      </c>
      <c r="E30" s="14" t="s">
        <v>15</v>
      </c>
      <c r="F30" s="14" t="s">
        <v>13</v>
      </c>
      <c r="G30" s="14" t="s">
        <v>13</v>
      </c>
      <c r="H30" s="14"/>
      <c r="I30" s="14"/>
      <c r="J30" s="14"/>
      <c r="K30" s="14"/>
      <c r="L30" s="14"/>
      <c r="M30" s="14"/>
      <c r="N30" s="15">
        <v>0</v>
      </c>
      <c r="O30" s="24">
        <v>382290732.69</v>
      </c>
      <c r="P30" s="24">
        <v>426030659.58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434515607.07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411274052.95</v>
      </c>
      <c r="AF30" s="24">
        <v>267773113.69</v>
      </c>
      <c r="AG30" s="24">
        <v>0</v>
      </c>
      <c r="AH30" s="24">
        <v>0</v>
      </c>
      <c r="AI30" s="24">
        <v>0</v>
      </c>
      <c r="AJ30" s="24">
        <v>0</v>
      </c>
      <c r="AK30" s="27">
        <v>267773113.69</v>
      </c>
      <c r="AM30" s="28">
        <v>0.6162566069735259</v>
      </c>
      <c r="AN30" s="8">
        <v>166742493.38</v>
      </c>
      <c r="AO30" s="9">
        <v>0.6162566069735259</v>
      </c>
      <c r="AP30" s="20">
        <v>0</v>
      </c>
      <c r="AQ30" s="22">
        <f aca="true" t="shared" si="2" ref="AQ30:AQ50">AE30/O30*100</f>
        <v>107.58148649224583</v>
      </c>
      <c r="AR30" s="31">
        <f t="shared" si="1"/>
        <v>96.53625712183538</v>
      </c>
      <c r="AS30" s="35" t="s">
        <v>116</v>
      </c>
    </row>
    <row r="31" spans="2:45" ht="15" outlineLevel="1">
      <c r="B31" s="13" t="s">
        <v>60</v>
      </c>
      <c r="C31" s="14" t="s">
        <v>13</v>
      </c>
      <c r="D31" s="14" t="s">
        <v>61</v>
      </c>
      <c r="E31" s="14" t="s">
        <v>15</v>
      </c>
      <c r="F31" s="14" t="s">
        <v>13</v>
      </c>
      <c r="G31" s="14" t="s">
        <v>13</v>
      </c>
      <c r="H31" s="14"/>
      <c r="I31" s="14"/>
      <c r="J31" s="14"/>
      <c r="K31" s="14"/>
      <c r="L31" s="14"/>
      <c r="M31" s="14"/>
      <c r="N31" s="15">
        <v>0</v>
      </c>
      <c r="O31" s="24">
        <v>92548449.19</v>
      </c>
      <c r="P31" s="24">
        <v>97235966.26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104878102.5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95401127.43</v>
      </c>
      <c r="AF31" s="24">
        <v>65703948.83</v>
      </c>
      <c r="AG31" s="24">
        <v>0</v>
      </c>
      <c r="AH31" s="24">
        <v>0</v>
      </c>
      <c r="AI31" s="24">
        <v>0</v>
      </c>
      <c r="AJ31" s="24">
        <v>0</v>
      </c>
      <c r="AK31" s="27">
        <v>65703948.83</v>
      </c>
      <c r="AM31" s="28">
        <v>0.6264791912115305</v>
      </c>
      <c r="AN31" s="8">
        <v>39174153.67</v>
      </c>
      <c r="AO31" s="9">
        <v>0.6264791912115305</v>
      </c>
      <c r="AP31" s="20">
        <v>0</v>
      </c>
      <c r="AQ31" s="22">
        <f t="shared" si="2"/>
        <v>103.08236201142984</v>
      </c>
      <c r="AR31" s="31">
        <f t="shared" si="1"/>
        <v>98.11300396286103</v>
      </c>
      <c r="AS31" s="34"/>
    </row>
    <row r="32" spans="2:45" ht="36.75" customHeight="1" outlineLevel="1">
      <c r="B32" s="13" t="s">
        <v>62</v>
      </c>
      <c r="C32" s="14" t="s">
        <v>13</v>
      </c>
      <c r="D32" s="14" t="s">
        <v>63</v>
      </c>
      <c r="E32" s="14" t="s">
        <v>15</v>
      </c>
      <c r="F32" s="14" t="s">
        <v>13</v>
      </c>
      <c r="G32" s="14" t="s">
        <v>13</v>
      </c>
      <c r="H32" s="14"/>
      <c r="I32" s="14"/>
      <c r="J32" s="14"/>
      <c r="K32" s="14"/>
      <c r="L32" s="14"/>
      <c r="M32" s="14"/>
      <c r="N32" s="15">
        <v>0</v>
      </c>
      <c r="O32" s="24">
        <v>806000</v>
      </c>
      <c r="P32" s="24">
        <v>957320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828970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953030</v>
      </c>
      <c r="AF32" s="24">
        <v>359734</v>
      </c>
      <c r="AG32" s="24">
        <v>0</v>
      </c>
      <c r="AH32" s="24">
        <v>0</v>
      </c>
      <c r="AI32" s="24">
        <v>0</v>
      </c>
      <c r="AJ32" s="24">
        <v>0</v>
      </c>
      <c r="AK32" s="27">
        <v>359734</v>
      </c>
      <c r="AM32" s="28">
        <v>0.43395297779171743</v>
      </c>
      <c r="AN32" s="8">
        <v>469236</v>
      </c>
      <c r="AO32" s="9">
        <v>0.43395297779171743</v>
      </c>
      <c r="AP32" s="20">
        <v>0</v>
      </c>
      <c r="AQ32" s="22">
        <f t="shared" si="2"/>
        <v>118.24193548387096</v>
      </c>
      <c r="AR32" s="31">
        <f t="shared" si="1"/>
        <v>99.55187398153178</v>
      </c>
      <c r="AS32" s="36" t="s">
        <v>113</v>
      </c>
    </row>
    <row r="33" spans="2:45" ht="89.25" customHeight="1" outlineLevel="1">
      <c r="B33" s="13" t="s">
        <v>64</v>
      </c>
      <c r="C33" s="14" t="s">
        <v>13</v>
      </c>
      <c r="D33" s="14" t="s">
        <v>65</v>
      </c>
      <c r="E33" s="14" t="s">
        <v>15</v>
      </c>
      <c r="F33" s="14" t="s">
        <v>13</v>
      </c>
      <c r="G33" s="14" t="s">
        <v>13</v>
      </c>
      <c r="H33" s="14"/>
      <c r="I33" s="14"/>
      <c r="J33" s="14"/>
      <c r="K33" s="14"/>
      <c r="L33" s="14"/>
      <c r="M33" s="14"/>
      <c r="N33" s="15">
        <v>0</v>
      </c>
      <c r="O33" s="24">
        <v>17350320.99</v>
      </c>
      <c r="P33" s="24">
        <v>5170145.09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13846801.49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4661051.04</v>
      </c>
      <c r="AF33" s="24">
        <v>4295723.29</v>
      </c>
      <c r="AG33" s="24">
        <v>0</v>
      </c>
      <c r="AH33" s="24">
        <v>0</v>
      </c>
      <c r="AI33" s="24">
        <v>0</v>
      </c>
      <c r="AJ33" s="24">
        <v>0</v>
      </c>
      <c r="AK33" s="27">
        <v>4295723.29</v>
      </c>
      <c r="AM33" s="28">
        <v>0.31023217116980567</v>
      </c>
      <c r="AN33" s="8">
        <v>9551078.2</v>
      </c>
      <c r="AO33" s="9">
        <v>0.31023217116980567</v>
      </c>
      <c r="AP33" s="20">
        <v>0</v>
      </c>
      <c r="AQ33" s="22">
        <f t="shared" si="2"/>
        <v>26.864350479085864</v>
      </c>
      <c r="AR33" s="31">
        <f t="shared" si="1"/>
        <v>90.15319606823645</v>
      </c>
      <c r="AS33" s="33" t="s">
        <v>106</v>
      </c>
    </row>
    <row r="34" spans="2:45" ht="15" outlineLevel="1">
      <c r="B34" s="13" t="s">
        <v>66</v>
      </c>
      <c r="C34" s="14" t="s">
        <v>13</v>
      </c>
      <c r="D34" s="14" t="s">
        <v>67</v>
      </c>
      <c r="E34" s="14" t="s">
        <v>15</v>
      </c>
      <c r="F34" s="14" t="s">
        <v>13</v>
      </c>
      <c r="G34" s="14" t="s">
        <v>13</v>
      </c>
      <c r="H34" s="14"/>
      <c r="I34" s="14"/>
      <c r="J34" s="14"/>
      <c r="K34" s="14"/>
      <c r="L34" s="14"/>
      <c r="M34" s="14"/>
      <c r="N34" s="15">
        <v>0</v>
      </c>
      <c r="O34" s="24">
        <v>4862127.32</v>
      </c>
      <c r="P34" s="24">
        <v>4704426.78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4900401.76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4694141.47</v>
      </c>
      <c r="AF34" s="24">
        <v>3284127.27</v>
      </c>
      <c r="AG34" s="24">
        <v>0</v>
      </c>
      <c r="AH34" s="24">
        <v>0</v>
      </c>
      <c r="AI34" s="24">
        <v>0</v>
      </c>
      <c r="AJ34" s="24">
        <v>0</v>
      </c>
      <c r="AK34" s="27">
        <v>3284127.27</v>
      </c>
      <c r="AM34" s="28">
        <v>0.6701751062141484</v>
      </c>
      <c r="AN34" s="8">
        <v>1616274.49</v>
      </c>
      <c r="AO34" s="9">
        <v>0.6701751062141484</v>
      </c>
      <c r="AP34" s="20">
        <v>0</v>
      </c>
      <c r="AQ34" s="22">
        <f t="shared" si="2"/>
        <v>96.54501334613343</v>
      </c>
      <c r="AR34" s="31">
        <f t="shared" si="1"/>
        <v>99.78136953807578</v>
      </c>
      <c r="AS34" s="34"/>
    </row>
    <row r="35" spans="2:45" ht="15">
      <c r="B35" s="6" t="s">
        <v>68</v>
      </c>
      <c r="C35" s="7" t="s">
        <v>13</v>
      </c>
      <c r="D35" s="16" t="s">
        <v>69</v>
      </c>
      <c r="E35" s="7" t="s">
        <v>15</v>
      </c>
      <c r="F35" s="7" t="s">
        <v>13</v>
      </c>
      <c r="G35" s="7" t="s">
        <v>13</v>
      </c>
      <c r="H35" s="7"/>
      <c r="I35" s="7"/>
      <c r="J35" s="7"/>
      <c r="K35" s="7"/>
      <c r="L35" s="7"/>
      <c r="M35" s="7"/>
      <c r="N35" s="8">
        <v>0</v>
      </c>
      <c r="O35" s="23">
        <f>O36+O37</f>
        <v>54472326.96</v>
      </c>
      <c r="P35" s="23">
        <f>P36+P37</f>
        <v>58509640.12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57815240.62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f>AE36+AE37</f>
        <v>57791619.71</v>
      </c>
      <c r="AF35" s="23">
        <v>33931315.64</v>
      </c>
      <c r="AG35" s="23">
        <v>0</v>
      </c>
      <c r="AH35" s="23">
        <v>0</v>
      </c>
      <c r="AI35" s="23">
        <v>0</v>
      </c>
      <c r="AJ35" s="23">
        <v>0</v>
      </c>
      <c r="AK35" s="26">
        <v>33931315.64</v>
      </c>
      <c r="AM35" s="28">
        <v>0.5868922325000608</v>
      </c>
      <c r="AN35" s="8">
        <v>23883924.98</v>
      </c>
      <c r="AO35" s="9">
        <v>0.5868922325000608</v>
      </c>
      <c r="AP35" s="20">
        <v>0</v>
      </c>
      <c r="AQ35" s="25">
        <f t="shared" si="2"/>
        <v>106.09353948186833</v>
      </c>
      <c r="AR35" s="25">
        <f t="shared" si="1"/>
        <v>98.77281690926935</v>
      </c>
      <c r="AS35" s="34"/>
    </row>
    <row r="36" spans="2:47" ht="15" outlineLevel="1">
      <c r="B36" s="13" t="s">
        <v>70</v>
      </c>
      <c r="C36" s="14" t="s">
        <v>13</v>
      </c>
      <c r="D36" s="14" t="s">
        <v>71</v>
      </c>
      <c r="E36" s="14" t="s">
        <v>15</v>
      </c>
      <c r="F36" s="14" t="s">
        <v>13</v>
      </c>
      <c r="G36" s="14" t="s">
        <v>13</v>
      </c>
      <c r="H36" s="14"/>
      <c r="I36" s="14"/>
      <c r="J36" s="14"/>
      <c r="K36" s="14"/>
      <c r="L36" s="14"/>
      <c r="M36" s="14"/>
      <c r="N36" s="15">
        <v>0</v>
      </c>
      <c r="O36" s="24">
        <v>51264496.96</v>
      </c>
      <c r="P36" s="24">
        <v>54230584.43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53534870.62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53512564.02</v>
      </c>
      <c r="AF36" s="24">
        <v>31572898.83</v>
      </c>
      <c r="AG36" s="24">
        <v>0</v>
      </c>
      <c r="AH36" s="24">
        <v>0</v>
      </c>
      <c r="AI36" s="24">
        <v>0</v>
      </c>
      <c r="AJ36" s="24">
        <v>0</v>
      </c>
      <c r="AK36" s="27">
        <v>31572898.83</v>
      </c>
      <c r="AM36" s="28">
        <v>0.589763241497491</v>
      </c>
      <c r="AN36" s="8">
        <v>21961971.79</v>
      </c>
      <c r="AO36" s="9">
        <v>0.589763241497491</v>
      </c>
      <c r="AP36" s="20">
        <v>0</v>
      </c>
      <c r="AQ36" s="22">
        <f t="shared" si="2"/>
        <v>104.38523187256494</v>
      </c>
      <c r="AR36" s="31">
        <f t="shared" si="1"/>
        <v>98.67598622152633</v>
      </c>
      <c r="AS36" s="34"/>
      <c r="AU36" s="30"/>
    </row>
    <row r="37" spans="2:45" ht="44.25" customHeight="1" outlineLevel="1">
      <c r="B37" s="13" t="s">
        <v>72</v>
      </c>
      <c r="C37" s="14" t="s">
        <v>13</v>
      </c>
      <c r="D37" s="14" t="s">
        <v>73</v>
      </c>
      <c r="E37" s="14" t="s">
        <v>15</v>
      </c>
      <c r="F37" s="14" t="s">
        <v>13</v>
      </c>
      <c r="G37" s="14" t="s">
        <v>13</v>
      </c>
      <c r="H37" s="14"/>
      <c r="I37" s="14"/>
      <c r="J37" s="14"/>
      <c r="K37" s="14"/>
      <c r="L37" s="14"/>
      <c r="M37" s="14"/>
      <c r="N37" s="15">
        <v>0</v>
      </c>
      <c r="O37" s="24">
        <v>3207830</v>
      </c>
      <c r="P37" s="24">
        <v>4279055.69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4280370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4279055.69</v>
      </c>
      <c r="AF37" s="24">
        <v>2358416.81</v>
      </c>
      <c r="AG37" s="24">
        <v>0</v>
      </c>
      <c r="AH37" s="24">
        <v>0</v>
      </c>
      <c r="AI37" s="24">
        <v>0</v>
      </c>
      <c r="AJ37" s="24">
        <v>0</v>
      </c>
      <c r="AK37" s="27">
        <v>2358416.81</v>
      </c>
      <c r="AM37" s="28">
        <v>0.5509843331300799</v>
      </c>
      <c r="AN37" s="8">
        <v>1921953.19</v>
      </c>
      <c r="AO37" s="9">
        <v>0.5509843331300799</v>
      </c>
      <c r="AP37" s="20">
        <v>0</v>
      </c>
      <c r="AQ37" s="22">
        <f t="shared" si="2"/>
        <v>133.39409164450734</v>
      </c>
      <c r="AR37" s="31">
        <f t="shared" si="1"/>
        <v>100</v>
      </c>
      <c r="AS37" s="33" t="s">
        <v>112</v>
      </c>
    </row>
    <row r="38" spans="2:45" ht="15">
      <c r="B38" s="6" t="s">
        <v>74</v>
      </c>
      <c r="C38" s="7" t="s">
        <v>13</v>
      </c>
      <c r="D38" s="16" t="s">
        <v>75</v>
      </c>
      <c r="E38" s="7" t="s">
        <v>15</v>
      </c>
      <c r="F38" s="7" t="s">
        <v>13</v>
      </c>
      <c r="G38" s="7" t="s">
        <v>13</v>
      </c>
      <c r="H38" s="7"/>
      <c r="I38" s="7"/>
      <c r="J38" s="7"/>
      <c r="K38" s="7"/>
      <c r="L38" s="7"/>
      <c r="M38" s="7"/>
      <c r="N38" s="8">
        <v>0</v>
      </c>
      <c r="O38" s="23">
        <f>O39+O40+O41+O42</f>
        <v>94653243.6</v>
      </c>
      <c r="P38" s="23">
        <f>P39+P40+P41+P42</f>
        <v>86874602.11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48648462.85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f>AE39+AE40+AE41+AE42</f>
        <v>85022677.44000001</v>
      </c>
      <c r="AF38" s="23">
        <v>69038086.58</v>
      </c>
      <c r="AG38" s="23">
        <v>0</v>
      </c>
      <c r="AH38" s="23">
        <v>0</v>
      </c>
      <c r="AI38" s="23">
        <v>0</v>
      </c>
      <c r="AJ38" s="23">
        <v>0</v>
      </c>
      <c r="AK38" s="26">
        <v>69038086.58</v>
      </c>
      <c r="AM38" s="28">
        <v>0.7295909543584289</v>
      </c>
      <c r="AN38" s="8">
        <v>-20389623.73</v>
      </c>
      <c r="AO38" s="9">
        <v>1.4191216440459433</v>
      </c>
      <c r="AP38" s="20">
        <v>0</v>
      </c>
      <c r="AQ38" s="25">
        <f t="shared" si="2"/>
        <v>89.8254240491765</v>
      </c>
      <c r="AR38" s="25">
        <f t="shared" si="1"/>
        <v>97.86827838629397</v>
      </c>
      <c r="AS38" s="34"/>
    </row>
    <row r="39" spans="2:45" ht="15" outlineLevel="1">
      <c r="B39" s="13" t="s">
        <v>76</v>
      </c>
      <c r="C39" s="14" t="s">
        <v>13</v>
      </c>
      <c r="D39" s="14" t="s">
        <v>77</v>
      </c>
      <c r="E39" s="14" t="s">
        <v>15</v>
      </c>
      <c r="F39" s="14" t="s">
        <v>13</v>
      </c>
      <c r="G39" s="14" t="s">
        <v>13</v>
      </c>
      <c r="H39" s="14"/>
      <c r="I39" s="14"/>
      <c r="J39" s="14"/>
      <c r="K39" s="14"/>
      <c r="L39" s="14"/>
      <c r="M39" s="14"/>
      <c r="N39" s="15">
        <v>0</v>
      </c>
      <c r="O39" s="24">
        <v>3234588.6</v>
      </c>
      <c r="P39" s="24">
        <v>3263299.87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3263299.87</v>
      </c>
      <c r="AF39" s="24">
        <v>2423375.92</v>
      </c>
      <c r="AG39" s="24">
        <v>0</v>
      </c>
      <c r="AH39" s="24">
        <v>0</v>
      </c>
      <c r="AI39" s="24">
        <v>0</v>
      </c>
      <c r="AJ39" s="24">
        <v>0</v>
      </c>
      <c r="AK39" s="27">
        <v>2423375.92</v>
      </c>
      <c r="AM39" s="28">
        <v>0.7492068450374184</v>
      </c>
      <c r="AN39" s="8">
        <v>-2423375.92</v>
      </c>
      <c r="AO39" s="9">
        <v>0</v>
      </c>
      <c r="AP39" s="20">
        <v>0</v>
      </c>
      <c r="AQ39" s="22">
        <f t="shared" si="2"/>
        <v>100.88763281982753</v>
      </c>
      <c r="AR39" s="31">
        <f t="shared" si="1"/>
        <v>100</v>
      </c>
      <c r="AS39" s="34"/>
    </row>
    <row r="40" spans="2:45" ht="115.5" customHeight="1" outlineLevel="1">
      <c r="B40" s="13" t="s">
        <v>78</v>
      </c>
      <c r="C40" s="14" t="s">
        <v>13</v>
      </c>
      <c r="D40" s="14" t="s">
        <v>79</v>
      </c>
      <c r="E40" s="14" t="s">
        <v>15</v>
      </c>
      <c r="F40" s="14" t="s">
        <v>13</v>
      </c>
      <c r="G40" s="14" t="s">
        <v>13</v>
      </c>
      <c r="H40" s="14"/>
      <c r="I40" s="14"/>
      <c r="J40" s="14"/>
      <c r="K40" s="14"/>
      <c r="L40" s="14"/>
      <c r="M40" s="14"/>
      <c r="N40" s="15">
        <v>0</v>
      </c>
      <c r="O40" s="24">
        <v>6522925</v>
      </c>
      <c r="P40" s="24">
        <v>8376028.03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6522925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7904493.89</v>
      </c>
      <c r="AF40" s="24">
        <v>5313852.56</v>
      </c>
      <c r="AG40" s="24">
        <v>0</v>
      </c>
      <c r="AH40" s="24">
        <v>0</v>
      </c>
      <c r="AI40" s="24">
        <v>0</v>
      </c>
      <c r="AJ40" s="24">
        <v>0</v>
      </c>
      <c r="AK40" s="27">
        <v>5313852.56</v>
      </c>
      <c r="AM40" s="28">
        <v>0.8146425966878356</v>
      </c>
      <c r="AN40" s="8">
        <v>1209072.44</v>
      </c>
      <c r="AO40" s="9">
        <v>0.8146425966878356</v>
      </c>
      <c r="AP40" s="20">
        <v>0</v>
      </c>
      <c r="AQ40" s="22">
        <f t="shared" si="2"/>
        <v>121.18020504604911</v>
      </c>
      <c r="AR40" s="31">
        <f t="shared" si="1"/>
        <v>94.37043264049343</v>
      </c>
      <c r="AS40" s="33" t="s">
        <v>107</v>
      </c>
    </row>
    <row r="41" spans="2:45" ht="30.75" customHeight="1" outlineLevel="1">
      <c r="B41" s="13" t="s">
        <v>80</v>
      </c>
      <c r="C41" s="14" t="s">
        <v>13</v>
      </c>
      <c r="D41" s="14" t="s">
        <v>81</v>
      </c>
      <c r="E41" s="14" t="s">
        <v>15</v>
      </c>
      <c r="F41" s="14" t="s">
        <v>13</v>
      </c>
      <c r="G41" s="14" t="s">
        <v>13</v>
      </c>
      <c r="H41" s="14"/>
      <c r="I41" s="14"/>
      <c r="J41" s="14"/>
      <c r="K41" s="14"/>
      <c r="L41" s="14"/>
      <c r="M41" s="14"/>
      <c r="N41" s="15">
        <v>0</v>
      </c>
      <c r="O41" s="24">
        <v>84545730</v>
      </c>
      <c r="P41" s="24">
        <v>74912774.21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41803037.85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73532383.68</v>
      </c>
      <c r="AF41" s="24">
        <v>61193202.74</v>
      </c>
      <c r="AG41" s="24">
        <v>0</v>
      </c>
      <c r="AH41" s="24">
        <v>0</v>
      </c>
      <c r="AI41" s="24">
        <v>0</v>
      </c>
      <c r="AJ41" s="24">
        <v>0</v>
      </c>
      <c r="AK41" s="27">
        <v>61193202.74</v>
      </c>
      <c r="AM41" s="28">
        <v>0.7237882118943204</v>
      </c>
      <c r="AN41" s="8">
        <v>-19390164.89</v>
      </c>
      <c r="AO41" s="9">
        <v>1.4638458324387063</v>
      </c>
      <c r="AP41" s="20">
        <v>0</v>
      </c>
      <c r="AQ41" s="22">
        <f t="shared" si="2"/>
        <v>86.97350378310058</v>
      </c>
      <c r="AR41" s="31">
        <f t="shared" si="1"/>
        <v>98.15733625598968</v>
      </c>
      <c r="AS41" s="35" t="s">
        <v>114</v>
      </c>
    </row>
    <row r="42" spans="2:45" ht="29.25" customHeight="1" outlineLevel="1">
      <c r="B42" s="13" t="s">
        <v>82</v>
      </c>
      <c r="C42" s="14" t="s">
        <v>13</v>
      </c>
      <c r="D42" s="14" t="s">
        <v>83</v>
      </c>
      <c r="E42" s="14" t="s">
        <v>15</v>
      </c>
      <c r="F42" s="14" t="s">
        <v>13</v>
      </c>
      <c r="G42" s="14" t="s">
        <v>13</v>
      </c>
      <c r="H42" s="14"/>
      <c r="I42" s="14"/>
      <c r="J42" s="14"/>
      <c r="K42" s="14"/>
      <c r="L42" s="14"/>
      <c r="M42" s="14"/>
      <c r="N42" s="15">
        <v>0</v>
      </c>
      <c r="O42" s="24">
        <v>350000</v>
      </c>
      <c r="P42" s="24">
        <v>322500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322500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322500</v>
      </c>
      <c r="AF42" s="24">
        <v>107655.36</v>
      </c>
      <c r="AG42" s="24">
        <v>0</v>
      </c>
      <c r="AH42" s="24">
        <v>0</v>
      </c>
      <c r="AI42" s="24">
        <v>0</v>
      </c>
      <c r="AJ42" s="24">
        <v>0</v>
      </c>
      <c r="AK42" s="27">
        <v>107655.36</v>
      </c>
      <c r="AM42" s="28">
        <v>0.33381506976744185</v>
      </c>
      <c r="AN42" s="8">
        <v>214844.64</v>
      </c>
      <c r="AO42" s="9">
        <v>0.33381506976744185</v>
      </c>
      <c r="AP42" s="20">
        <v>0</v>
      </c>
      <c r="AQ42" s="22">
        <f t="shared" si="2"/>
        <v>92.14285714285714</v>
      </c>
      <c r="AR42" s="31">
        <f t="shared" si="1"/>
        <v>100</v>
      </c>
      <c r="AS42" s="33" t="s">
        <v>115</v>
      </c>
    </row>
    <row r="43" spans="2:45" ht="15">
      <c r="B43" s="6" t="s">
        <v>84</v>
      </c>
      <c r="C43" s="7" t="s">
        <v>13</v>
      </c>
      <c r="D43" s="16" t="s">
        <v>85</v>
      </c>
      <c r="E43" s="7" t="s">
        <v>15</v>
      </c>
      <c r="F43" s="7" t="s">
        <v>13</v>
      </c>
      <c r="G43" s="7" t="s">
        <v>13</v>
      </c>
      <c r="H43" s="7"/>
      <c r="I43" s="7"/>
      <c r="J43" s="7"/>
      <c r="K43" s="7"/>
      <c r="L43" s="7"/>
      <c r="M43" s="7"/>
      <c r="N43" s="8">
        <v>0</v>
      </c>
      <c r="O43" s="23">
        <f>O44+O45</f>
        <v>93566728.23</v>
      </c>
      <c r="P43" s="23">
        <f>P44+P45</f>
        <v>115353337.76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116977563.79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f>AE44+AE45</f>
        <v>113428265.24</v>
      </c>
      <c r="AF43" s="23">
        <v>72509868.71</v>
      </c>
      <c r="AG43" s="23">
        <v>0</v>
      </c>
      <c r="AH43" s="23">
        <v>0</v>
      </c>
      <c r="AI43" s="23">
        <v>0</v>
      </c>
      <c r="AJ43" s="23">
        <v>0</v>
      </c>
      <c r="AK43" s="26">
        <v>72509868.71</v>
      </c>
      <c r="AM43" s="28">
        <v>0.6198613337526064</v>
      </c>
      <c r="AN43" s="8">
        <v>44467695.08</v>
      </c>
      <c r="AO43" s="9">
        <v>0.6198613337526064</v>
      </c>
      <c r="AP43" s="20">
        <v>0</v>
      </c>
      <c r="AQ43" s="25">
        <f t="shared" si="2"/>
        <v>121.22713638247302</v>
      </c>
      <c r="AR43" s="25">
        <f t="shared" si="1"/>
        <v>98.33115143663615</v>
      </c>
      <c r="AS43" s="34"/>
    </row>
    <row r="44" spans="2:45" ht="39" outlineLevel="1">
      <c r="B44" s="13" t="s">
        <v>86</v>
      </c>
      <c r="C44" s="14" t="s">
        <v>13</v>
      </c>
      <c r="D44" s="14" t="s">
        <v>87</v>
      </c>
      <c r="E44" s="14" t="s">
        <v>15</v>
      </c>
      <c r="F44" s="14" t="s">
        <v>13</v>
      </c>
      <c r="G44" s="14" t="s">
        <v>13</v>
      </c>
      <c r="H44" s="14"/>
      <c r="I44" s="14"/>
      <c r="J44" s="14"/>
      <c r="K44" s="14"/>
      <c r="L44" s="14"/>
      <c r="M44" s="14"/>
      <c r="N44" s="15">
        <v>0</v>
      </c>
      <c r="O44" s="24">
        <v>89112917.44</v>
      </c>
      <c r="P44" s="24">
        <v>111723202.92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113168058.39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109874277.71</v>
      </c>
      <c r="AF44" s="24">
        <v>70172110.82</v>
      </c>
      <c r="AG44" s="24">
        <v>0</v>
      </c>
      <c r="AH44" s="24">
        <v>0</v>
      </c>
      <c r="AI44" s="24">
        <v>0</v>
      </c>
      <c r="AJ44" s="24">
        <v>0</v>
      </c>
      <c r="AK44" s="27">
        <v>70172110.82</v>
      </c>
      <c r="AM44" s="28">
        <v>0.6200699368559698</v>
      </c>
      <c r="AN44" s="8">
        <v>42995947.57</v>
      </c>
      <c r="AO44" s="9">
        <v>0.6200699368559698</v>
      </c>
      <c r="AP44" s="20">
        <v>0</v>
      </c>
      <c r="AQ44" s="22">
        <f t="shared" si="2"/>
        <v>123.29781233341248</v>
      </c>
      <c r="AR44" s="31">
        <f t="shared" si="1"/>
        <v>98.34508395599441</v>
      </c>
      <c r="AS44" s="33" t="s">
        <v>111</v>
      </c>
    </row>
    <row r="45" spans="2:45" ht="25.5" outlineLevel="1">
      <c r="B45" s="13" t="s">
        <v>88</v>
      </c>
      <c r="C45" s="14" t="s">
        <v>13</v>
      </c>
      <c r="D45" s="14" t="s">
        <v>89</v>
      </c>
      <c r="E45" s="14" t="s">
        <v>15</v>
      </c>
      <c r="F45" s="14" t="s">
        <v>13</v>
      </c>
      <c r="G45" s="14" t="s">
        <v>13</v>
      </c>
      <c r="H45" s="14"/>
      <c r="I45" s="14"/>
      <c r="J45" s="14"/>
      <c r="K45" s="14"/>
      <c r="L45" s="14"/>
      <c r="M45" s="14"/>
      <c r="N45" s="15">
        <v>0</v>
      </c>
      <c r="O45" s="24">
        <v>4453810.79</v>
      </c>
      <c r="P45" s="24">
        <v>3630134.84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3809505.4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3553987.53</v>
      </c>
      <c r="AF45" s="24">
        <v>2337757.89</v>
      </c>
      <c r="AG45" s="24">
        <v>0</v>
      </c>
      <c r="AH45" s="24">
        <v>0</v>
      </c>
      <c r="AI45" s="24">
        <v>0</v>
      </c>
      <c r="AJ45" s="24">
        <v>0</v>
      </c>
      <c r="AK45" s="27">
        <v>2337757.89</v>
      </c>
      <c r="AM45" s="28">
        <v>0.6136644116582693</v>
      </c>
      <c r="AN45" s="8">
        <v>1471747.51</v>
      </c>
      <c r="AO45" s="9">
        <v>0.6136644116582693</v>
      </c>
      <c r="AP45" s="20">
        <v>0</v>
      </c>
      <c r="AQ45" s="22">
        <f t="shared" si="2"/>
        <v>79.7965539528454</v>
      </c>
      <c r="AR45" s="31">
        <f t="shared" si="1"/>
        <v>97.90235588053253</v>
      </c>
      <c r="AS45" s="34"/>
    </row>
    <row r="46" spans="2:45" ht="25.5">
      <c r="B46" s="6" t="s">
        <v>90</v>
      </c>
      <c r="C46" s="7" t="s">
        <v>13</v>
      </c>
      <c r="D46" s="16" t="s">
        <v>91</v>
      </c>
      <c r="E46" s="7" t="s">
        <v>15</v>
      </c>
      <c r="F46" s="7" t="s">
        <v>13</v>
      </c>
      <c r="G46" s="7" t="s">
        <v>13</v>
      </c>
      <c r="H46" s="7"/>
      <c r="I46" s="7"/>
      <c r="J46" s="7"/>
      <c r="K46" s="7"/>
      <c r="L46" s="7"/>
      <c r="M46" s="7"/>
      <c r="N46" s="8">
        <v>0</v>
      </c>
      <c r="O46" s="23">
        <f>O47</f>
        <v>3380744</v>
      </c>
      <c r="P46" s="23">
        <f>P47</f>
        <v>3406178.26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3406178.26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f>AE47</f>
        <v>3406178.26</v>
      </c>
      <c r="AF46" s="23">
        <v>2304216</v>
      </c>
      <c r="AG46" s="23">
        <v>0</v>
      </c>
      <c r="AH46" s="23">
        <v>0</v>
      </c>
      <c r="AI46" s="23">
        <v>0</v>
      </c>
      <c r="AJ46" s="23">
        <v>0</v>
      </c>
      <c r="AK46" s="26">
        <v>2304216</v>
      </c>
      <c r="AM46" s="28">
        <v>0.6764813301344951</v>
      </c>
      <c r="AN46" s="8">
        <v>1101962.26</v>
      </c>
      <c r="AO46" s="9">
        <v>0.6764813301344951</v>
      </c>
      <c r="AP46" s="20">
        <v>0</v>
      </c>
      <c r="AQ46" s="25">
        <f t="shared" si="2"/>
        <v>100.75232729836982</v>
      </c>
      <c r="AR46" s="25">
        <f t="shared" si="1"/>
        <v>100</v>
      </c>
      <c r="AS46" s="34"/>
    </row>
    <row r="47" spans="2:45" ht="15" outlineLevel="1">
      <c r="B47" s="13" t="s">
        <v>92</v>
      </c>
      <c r="C47" s="14" t="s">
        <v>13</v>
      </c>
      <c r="D47" s="14" t="s">
        <v>93</v>
      </c>
      <c r="E47" s="14" t="s">
        <v>15</v>
      </c>
      <c r="F47" s="14" t="s">
        <v>13</v>
      </c>
      <c r="G47" s="14" t="s">
        <v>13</v>
      </c>
      <c r="H47" s="14"/>
      <c r="I47" s="14"/>
      <c r="J47" s="14"/>
      <c r="K47" s="14"/>
      <c r="L47" s="14"/>
      <c r="M47" s="14"/>
      <c r="N47" s="15">
        <v>0</v>
      </c>
      <c r="O47" s="24">
        <v>3380744</v>
      </c>
      <c r="P47" s="24">
        <v>3406178.26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3406178.26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3406178.26</v>
      </c>
      <c r="AF47" s="24">
        <v>2304216</v>
      </c>
      <c r="AG47" s="24">
        <v>0</v>
      </c>
      <c r="AH47" s="24">
        <v>0</v>
      </c>
      <c r="AI47" s="24">
        <v>0</v>
      </c>
      <c r="AJ47" s="24">
        <v>0</v>
      </c>
      <c r="AK47" s="27">
        <v>2304216</v>
      </c>
      <c r="AM47" s="28">
        <v>0.6764813301344951</v>
      </c>
      <c r="AN47" s="8">
        <v>1101962.26</v>
      </c>
      <c r="AO47" s="9">
        <v>0.6764813301344951</v>
      </c>
      <c r="AP47" s="20">
        <v>0</v>
      </c>
      <c r="AQ47" s="22">
        <f t="shared" si="2"/>
        <v>100.75232729836982</v>
      </c>
      <c r="AR47" s="31">
        <f t="shared" si="1"/>
        <v>100</v>
      </c>
      <c r="AS47" s="34"/>
    </row>
    <row r="48" spans="2:45" ht="38.25">
      <c r="B48" s="6" t="s">
        <v>94</v>
      </c>
      <c r="C48" s="7" t="s">
        <v>13</v>
      </c>
      <c r="D48" s="16" t="s">
        <v>95</v>
      </c>
      <c r="E48" s="7" t="s">
        <v>15</v>
      </c>
      <c r="F48" s="7" t="s">
        <v>13</v>
      </c>
      <c r="G48" s="7" t="s">
        <v>13</v>
      </c>
      <c r="H48" s="7"/>
      <c r="I48" s="7"/>
      <c r="J48" s="7"/>
      <c r="K48" s="7"/>
      <c r="L48" s="7"/>
      <c r="M48" s="7"/>
      <c r="N48" s="8">
        <v>0</v>
      </c>
      <c r="O48" s="23">
        <f>O49</f>
        <v>7461774.24</v>
      </c>
      <c r="P48" s="23">
        <f>P49</f>
        <v>7473774.24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8383774.24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f>AE49</f>
        <v>7420489.98</v>
      </c>
      <c r="AF48" s="23">
        <v>5652130.07</v>
      </c>
      <c r="AG48" s="23">
        <v>0</v>
      </c>
      <c r="AH48" s="23">
        <v>0</v>
      </c>
      <c r="AI48" s="23">
        <v>0</v>
      </c>
      <c r="AJ48" s="23">
        <v>0</v>
      </c>
      <c r="AK48" s="26">
        <v>5652130.07</v>
      </c>
      <c r="AM48" s="28">
        <v>0.6741748892799384</v>
      </c>
      <c r="AN48" s="8">
        <v>2731644.17</v>
      </c>
      <c r="AO48" s="9">
        <v>0.6741748892799384</v>
      </c>
      <c r="AP48" s="20">
        <v>0</v>
      </c>
      <c r="AQ48" s="25">
        <f t="shared" si="2"/>
        <v>99.44672327690257</v>
      </c>
      <c r="AR48" s="25">
        <f t="shared" si="1"/>
        <v>99.28705017988342</v>
      </c>
      <c r="AS48" s="34"/>
    </row>
    <row r="49" spans="2:45" ht="25.5" outlineLevel="1">
      <c r="B49" s="13" t="s">
        <v>96</v>
      </c>
      <c r="C49" s="14" t="s">
        <v>13</v>
      </c>
      <c r="D49" s="14" t="s">
        <v>97</v>
      </c>
      <c r="E49" s="14" t="s">
        <v>15</v>
      </c>
      <c r="F49" s="14" t="s">
        <v>13</v>
      </c>
      <c r="G49" s="14" t="s">
        <v>13</v>
      </c>
      <c r="H49" s="14"/>
      <c r="I49" s="14"/>
      <c r="J49" s="14"/>
      <c r="K49" s="14"/>
      <c r="L49" s="14"/>
      <c r="M49" s="14"/>
      <c r="N49" s="15">
        <v>0</v>
      </c>
      <c r="O49" s="24">
        <v>7461774.24</v>
      </c>
      <c r="P49" s="24">
        <v>7473774.24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8383774.24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7420489.98</v>
      </c>
      <c r="AF49" s="24">
        <v>5652130.07</v>
      </c>
      <c r="AG49" s="24">
        <v>0</v>
      </c>
      <c r="AH49" s="24">
        <v>0</v>
      </c>
      <c r="AI49" s="24">
        <v>0</v>
      </c>
      <c r="AJ49" s="24">
        <v>0</v>
      </c>
      <c r="AK49" s="27">
        <v>5652130.07</v>
      </c>
      <c r="AM49" s="28">
        <v>0.6741748892799384</v>
      </c>
      <c r="AN49" s="8">
        <v>2731644.17</v>
      </c>
      <c r="AO49" s="9">
        <v>0.6741748892799384</v>
      </c>
      <c r="AP49" s="20">
        <v>0</v>
      </c>
      <c r="AQ49" s="22">
        <f t="shared" si="2"/>
        <v>99.44672327690257</v>
      </c>
      <c r="AR49" s="31">
        <f t="shared" si="1"/>
        <v>99.28705017988342</v>
      </c>
      <c r="AS49" s="34"/>
    </row>
    <row r="50" spans="2:45" ht="25.5" customHeight="1">
      <c r="B50" s="63" t="s">
        <v>98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10">
        <v>0</v>
      </c>
      <c r="O50" s="17">
        <f>O8+O16+O18+O28+O35+O38+O43+O46+O48+O23</f>
        <v>1699936651.2700002</v>
      </c>
      <c r="P50" s="17">
        <f>P8+P16+P18+P28+P35+P38+P43+P46+P48+P23</f>
        <v>1998814374.5199997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2117955485.14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f>AE8+AE16+AE18+AE28+AE35+AE38+AE43+AE46+AE48+AE23</f>
        <v>1958275597.8100002</v>
      </c>
      <c r="AF50" s="10">
        <v>1179900510.97</v>
      </c>
      <c r="AG50" s="10">
        <v>0</v>
      </c>
      <c r="AH50" s="10">
        <v>0</v>
      </c>
      <c r="AI50" s="10">
        <v>0</v>
      </c>
      <c r="AJ50" s="10">
        <v>0</v>
      </c>
      <c r="AK50" s="21">
        <v>1179900510.97</v>
      </c>
      <c r="AM50" s="29">
        <v>0.5423377955335056</v>
      </c>
      <c r="AN50" s="10">
        <v>938054974.17</v>
      </c>
      <c r="AO50" s="11">
        <v>0.5570941028970714</v>
      </c>
      <c r="AP50" s="21">
        <v>0</v>
      </c>
      <c r="AQ50" s="25">
        <f t="shared" si="2"/>
        <v>115.19697491944763</v>
      </c>
      <c r="AR50" s="25">
        <f t="shared" si="1"/>
        <v>97.97185885659168</v>
      </c>
      <c r="AS50" s="34"/>
    </row>
    <row r="51" spans="2:43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 t="s">
        <v>6</v>
      </c>
      <c r="AA51" s="2"/>
      <c r="AB51" s="2"/>
      <c r="AC51" s="2"/>
      <c r="AD51" s="2"/>
      <c r="AE51" s="2"/>
      <c r="AF51" s="2" t="s">
        <v>6</v>
      </c>
      <c r="AG51" s="2"/>
      <c r="AH51" s="2"/>
      <c r="AI51" s="2"/>
      <c r="AJ51" s="2" t="s">
        <v>6</v>
      </c>
      <c r="AK51" s="2"/>
      <c r="AL51" s="2"/>
      <c r="AM51" s="2"/>
      <c r="AN51" s="2"/>
      <c r="AO51" s="2"/>
      <c r="AP51" s="2"/>
      <c r="AQ51" s="2"/>
    </row>
    <row r="52" spans="2:43" ht="15"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2"/>
    </row>
  </sheetData>
  <sheetProtection/>
  <mergeCells count="47">
    <mergeCell ref="C6:C7"/>
    <mergeCell ref="B6:B7"/>
    <mergeCell ref="I6:I7"/>
    <mergeCell ref="H6:H7"/>
    <mergeCell ref="G6:G7"/>
    <mergeCell ref="F6:F7"/>
    <mergeCell ref="E6:E7"/>
    <mergeCell ref="D6:D7"/>
    <mergeCell ref="X6:X7"/>
    <mergeCell ref="W6:W7"/>
    <mergeCell ref="J6:J7"/>
    <mergeCell ref="V6:V7"/>
    <mergeCell ref="U6:U7"/>
    <mergeCell ref="T6:T7"/>
    <mergeCell ref="S6:S7"/>
    <mergeCell ref="AM6:AM7"/>
    <mergeCell ref="AK6:AK7"/>
    <mergeCell ref="AI6:AI7"/>
    <mergeCell ref="AB6:AB7"/>
    <mergeCell ref="AA6:AA7"/>
    <mergeCell ref="Y6:Y7"/>
    <mergeCell ref="AS6:AS7"/>
    <mergeCell ref="AR6:AR7"/>
    <mergeCell ref="AQ6:AQ7"/>
    <mergeCell ref="AP6:AP7"/>
    <mergeCell ref="AO6:AO7"/>
    <mergeCell ref="AN6:AN7"/>
    <mergeCell ref="AH6:AH7"/>
    <mergeCell ref="AG6:AG7"/>
    <mergeCell ref="AE6:AE7"/>
    <mergeCell ref="AD6:AD7"/>
    <mergeCell ref="AC6:AC7"/>
    <mergeCell ref="B1:P1"/>
    <mergeCell ref="B2:P2"/>
    <mergeCell ref="B3:AN3"/>
    <mergeCell ref="B4:AN4"/>
    <mergeCell ref="L6:L7"/>
    <mergeCell ref="K6:K7"/>
    <mergeCell ref="B52:AF52"/>
    <mergeCell ref="R6:R7"/>
    <mergeCell ref="Q6:Q7"/>
    <mergeCell ref="P6:P7"/>
    <mergeCell ref="O6:O7"/>
    <mergeCell ref="N6:N7"/>
    <mergeCell ref="M6:M7"/>
    <mergeCell ref="B50:M50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Горобец Елена Александровна</cp:lastModifiedBy>
  <cp:lastPrinted>2021-04-01T01:03:34Z</cp:lastPrinted>
  <dcterms:created xsi:type="dcterms:W3CDTF">2020-10-14T01:34:06Z</dcterms:created>
  <dcterms:modified xsi:type="dcterms:W3CDTF">2021-05-12T05:31:32Z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план и фин-е по корр.и КБК (копия Людмила)(4).xlsx</vt:lpwstr>
  </property>
  <property fmtid="{D5CDD505-2E9C-101B-9397-08002B2CF9AE}" pid="3" name="Название отчета">
    <vt:lpwstr>ИСПОЛНЕНИЕ бюджета план и фин-е по корр.и КБК (копия Людмила)(4).xlsx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20.1.1823.54674358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BKS_2020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