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446" windowWidth="15480" windowHeight="13515" firstSheet="1" activeTab="1"/>
  </bookViews>
  <sheets>
    <sheet name="Лист1" sheetId="1" state="hidden" r:id="rId1"/>
    <sheet name="01.01.17 " sheetId="2" r:id="rId2"/>
  </sheets>
  <definedNames/>
  <calcPr fullCalcOnLoad="1"/>
</workbook>
</file>

<file path=xl/sharedStrings.xml><?xml version="1.0" encoding="utf-8"?>
<sst xmlns="http://schemas.openxmlformats.org/spreadsheetml/2006/main" count="119" uniqueCount="117">
  <si>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</si>
  <si>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</si>
  <si>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</si>
  <si>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</si>
  <si>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</si>
  <si>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</si>
  <si>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</si>
  <si>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</si>
  <si>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</si>
  <si>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</si>
  <si>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</si>
  <si>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</si>
  <si>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</si>
  <si>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</si>
  <si>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</si>
  <si>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</si>
  <si>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</si>
  <si>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</si>
  <si>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</si>
  <si>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</si>
  <si>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</si>
  <si>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</si>
  <si>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</si>
  <si>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</si>
  <si>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</si>
  <si>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</si>
  <si>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</si>
  <si>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</si>
  <si>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</si>
  <si>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</si>
  <si>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</si>
  <si>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</si>
  <si>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</si>
  <si>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</si>
  <si>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</si>
  <si>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</si>
  <si>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</si>
  <si>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</si>
  <si>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</si>
  <si>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</si>
  <si>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</si>
  <si>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</si>
  <si>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</si>
  <si>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</si>
  <si>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</si>
  <si>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</si>
  <si>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</si>
  <si>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</si>
  <si>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</si>
  <si>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</si>
  <si>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</si>
  <si>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</si>
  <si>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</si>
  <si>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</si>
  <si>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</si>
  <si>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</si>
  <si>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</si>
  <si>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</si>
  <si>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</si>
  <si>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</si>
  <si>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</si>
  <si>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</si>
  <si>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</si>
  <si>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</si>
  <si>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</si>
  <si>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</si>
  <si>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</si>
  <si>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</si>
  <si>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</si>
  <si>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</si>
  <si>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</si>
  <si>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</si>
  <si>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</si>
  <si>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</si>
  <si>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</si>
  <si>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</si>
  <si>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</si>
  <si>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Мероприятия по поддержке, развитию малого и среднего предпринимательства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</si>
  <si>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</si>
  <si>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</si>
  <si>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</si>
  <si>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</si>
  <si>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</si>
  <si>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Субвенц.на компенсация в части родит.платы в ДДУ</t>
  </si>
  <si>
    <t>Физическая культура и спорт</t>
  </si>
  <si>
    <t>Субсидии на мероприятия "Обеспечение жильем молодых семей"ФЦП " жилище"</t>
  </si>
  <si>
    <t>Субсидии на мероприятия  гос.программы "Доступная  среда"</t>
  </si>
  <si>
    <t>Мероприятия по энергосбережению и повышению энергет.эффект.систем коммунальной инфраструктуры</t>
  </si>
  <si>
    <t>Субсидии на благоустройство пришкольных территорий</t>
  </si>
  <si>
    <t>Субсидии на мероприятия по программно- техничесому обслуживанию сети доступа к сети Интернет</t>
  </si>
  <si>
    <t>Субсидии на социал.выплаты молодым семьям для приобретения жилья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</si>
  <si>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</si>
  <si>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</si>
  <si>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</si>
  <si>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</si>
  <si>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Субсидии на  содержание многофункциональных центров предоставления государственных и  муниципальных услуг</t>
  </si>
  <si>
    <t>Мероприятия по знергосбережению и повышению энергетической эффективности систем коммунальной ифраструктуры ПК за счет  ФБ</t>
  </si>
  <si>
    <t>Субсидии бюджетам на  государственную поддержку малого и среднего предпринимательства, включая крестьнские хозяйства</t>
  </si>
  <si>
    <t>Субсидии на поддержку мун.программ развития малого и среднего предпринимательства</t>
  </si>
  <si>
    <t>Субсидии на кап.ремонт зданий муниц.общеобразовательных учрежденийц</t>
  </si>
  <si>
    <t>Межбюдж.трансферты на  проведения мероприятий по подключению общедоступных библиотек РФ к сети Интернет</t>
  </si>
  <si>
    <t>Прочие доходы от компенсации затрат бюджетов городских округов</t>
  </si>
  <si>
    <t>Субсидии на обеспечение мероприятий по модернизации систем коммунальной инфраструктуры за счет средств, поступивших от гос.корпорации-Фонд содействия реформированию жилищно-комунального хозяйства</t>
  </si>
  <si>
    <t>Субсидии на капитальный ремонт  и ремонт автомоб.дорог общего пользов.насел.пунктов за счет дор.фонда ПК</t>
  </si>
  <si>
    <t>Субсидии  на кап.ремонт дворовых территор.за счет дорожн. фонда ПК</t>
  </si>
  <si>
    <t>Субсидии на проектирование и строительство,реконструкцию, модернизацию, капитальный ремонт объектов водопроводного хозяйства</t>
  </si>
  <si>
    <t>Субсидии на  оснащение спортивным оборудованием ДЮСШ по ФП "Развитие физической культуры и спорта в РФ на 2016-2020годы"</t>
  </si>
  <si>
    <t>Субвенция на проведение Всеросийской сельсхохозяйственной переписи в 2016 году</t>
  </si>
  <si>
    <t>Субсидия на регитрацию и учет граждан, имеющих право на получение жилищных субсидий</t>
  </si>
  <si>
    <t>Мероприятия по созданию условий для  получения детьми-инвалидами качественного образования</t>
  </si>
  <si>
    <t>Счубсидии на мероприятия гос.программы "Доступная среда"</t>
  </si>
  <si>
    <t>Субсидиина государственную поддержку малого и среднего предпринимательства</t>
  </si>
  <si>
    <t>Субсидии на проектирование, строительство подъездных автомобил.дорог, подъездов к зем.участкам предост.гражданам</t>
  </si>
  <si>
    <t>Заместитель главы администрации -  начальник финансового управления                                                     С.Л. Черных</t>
  </si>
  <si>
    <t>Сведения о ходе исполнении бюджета Арсеньевского городского округа                                    на   01.01. 2017 год</t>
  </si>
  <si>
    <t>Грант МФЦ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</si>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</sst>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46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5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1" xfId="0" applyFont="1" applyBorder="1" applyAlignment="1">
      <alignment horizontal="center"/>
    </xf>
    <xf numFmtId="175" fontId="5" fillId="35" borderId="10" xfId="0" applyNumberFormat="1" applyFont="1" applyFill="1" applyBorder="1" applyAlignment="1">
      <alignment/>
    </xf>
    <xf numFmtId="175" fontId="45" fillId="35" borderId="10" xfId="0" applyNumberFormat="1" applyFont="1" applyFill="1" applyBorder="1" applyAlignment="1">
      <alignment/>
    </xf>
    <xf numFmtId="0" fontId="5" fillId="0" borderId="32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2" fontId="5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C1" sqref="C1:E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0.0039062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4"/>
      <c r="B1" s="25"/>
      <c r="C1" s="80" t="s">
        <v>114</v>
      </c>
      <c r="D1" s="80"/>
      <c r="E1" s="80"/>
      <c r="F1" s="26"/>
    </row>
    <row r="2" spans="1:6" s="11" customFormat="1" ht="1.5" customHeight="1" thickBot="1">
      <c r="A2" s="24"/>
      <c r="B2" s="25"/>
      <c r="C2" s="27"/>
      <c r="D2" s="27"/>
      <c r="E2" s="27"/>
      <c r="F2" s="27"/>
    </row>
    <row r="3" spans="1:6" s="44" customFormat="1" ht="12.75" customHeight="1">
      <c r="A3" s="40" t="s">
        <v>0</v>
      </c>
      <c r="B3" s="41" t="s">
        <v>1</v>
      </c>
      <c r="C3" s="41" t="s">
        <v>2</v>
      </c>
      <c r="D3" s="41" t="s">
        <v>3</v>
      </c>
      <c r="E3" s="42" t="s">
        <v>42</v>
      </c>
      <c r="F3" s="43"/>
    </row>
    <row r="4" spans="1:6" s="44" customFormat="1" ht="9.75" customHeight="1">
      <c r="A4" s="45" t="s">
        <v>4</v>
      </c>
      <c r="B4" s="46" t="s">
        <v>5</v>
      </c>
      <c r="C4" s="46"/>
      <c r="D4" s="46"/>
      <c r="E4" s="47" t="s">
        <v>6</v>
      </c>
      <c r="F4" s="48" t="s">
        <v>7</v>
      </c>
    </row>
    <row r="5" spans="1:6" s="44" customFormat="1" ht="12" thickBot="1">
      <c r="A5" s="49"/>
      <c r="B5" s="50"/>
      <c r="C5" s="50"/>
      <c r="D5" s="51" t="s">
        <v>8</v>
      </c>
      <c r="E5" s="51" t="s">
        <v>8</v>
      </c>
      <c r="F5" s="52"/>
    </row>
    <row r="6" spans="1:6" s="44" customFormat="1" ht="12" customHeight="1" thickBot="1">
      <c r="A6" s="53">
        <v>1</v>
      </c>
      <c r="B6" s="54">
        <v>2</v>
      </c>
      <c r="C6" s="54">
        <v>3</v>
      </c>
      <c r="D6" s="55">
        <v>4</v>
      </c>
      <c r="E6" s="55">
        <v>5</v>
      </c>
      <c r="F6" s="56">
        <v>6</v>
      </c>
    </row>
    <row r="7" spans="1:7" s="5" customFormat="1" ht="9.75" customHeight="1">
      <c r="A7" s="6"/>
      <c r="B7" s="9"/>
      <c r="C7" s="28" t="s">
        <v>9</v>
      </c>
      <c r="D7" s="7"/>
      <c r="E7" s="7"/>
      <c r="F7" s="7"/>
      <c r="G7" s="8"/>
    </row>
    <row r="8" spans="1:6" s="44" customFormat="1" ht="13.5" customHeight="1">
      <c r="A8" s="57">
        <v>1</v>
      </c>
      <c r="B8" s="57"/>
      <c r="C8" s="58" t="s">
        <v>10</v>
      </c>
      <c r="D8" s="59">
        <v>535100</v>
      </c>
      <c r="E8" s="59">
        <v>560540.2</v>
      </c>
      <c r="F8" s="60">
        <f aca="true" t="shared" si="0" ref="F8:F20">E8/D8*100</f>
        <v>104.75428891795926</v>
      </c>
    </row>
    <row r="9" spans="1:6" s="44" customFormat="1" ht="12.75" customHeight="1">
      <c r="A9" s="57">
        <v>2</v>
      </c>
      <c r="B9" s="57"/>
      <c r="C9" s="58" t="s">
        <v>80</v>
      </c>
      <c r="D9" s="59">
        <v>12000</v>
      </c>
      <c r="E9" s="59">
        <v>13826.9</v>
      </c>
      <c r="F9" s="60">
        <f t="shared" si="0"/>
        <v>115.22416666666666</v>
      </c>
    </row>
    <row r="10" spans="1:6" s="44" customFormat="1" ht="16.5" customHeight="1">
      <c r="A10" s="57">
        <v>3</v>
      </c>
      <c r="B10" s="57"/>
      <c r="C10" s="58" t="s">
        <v>11</v>
      </c>
      <c r="D10" s="59">
        <v>54240</v>
      </c>
      <c r="E10" s="59">
        <v>56798</v>
      </c>
      <c r="F10" s="60">
        <f t="shared" si="0"/>
        <v>104.71607669616519</v>
      </c>
    </row>
    <row r="11" spans="1:6" s="44" customFormat="1" ht="12" customHeight="1">
      <c r="A11" s="57">
        <v>4</v>
      </c>
      <c r="B11" s="57"/>
      <c r="C11" s="58" t="s">
        <v>12</v>
      </c>
      <c r="D11" s="59">
        <v>9100</v>
      </c>
      <c r="E11" s="59">
        <v>11820.2</v>
      </c>
      <c r="F11" s="60">
        <f t="shared" si="0"/>
        <v>129.8923076923077</v>
      </c>
    </row>
    <row r="12" spans="1:6" s="44" customFormat="1" ht="12" customHeight="1">
      <c r="A12" s="57">
        <v>5</v>
      </c>
      <c r="B12" s="57"/>
      <c r="C12" s="58" t="s">
        <v>13</v>
      </c>
      <c r="D12" s="59">
        <v>40300</v>
      </c>
      <c r="E12" s="59">
        <v>43671.5</v>
      </c>
      <c r="F12" s="60">
        <f t="shared" si="0"/>
        <v>108.36600496277914</v>
      </c>
    </row>
    <row r="13" spans="1:6" s="44" customFormat="1" ht="12.75" customHeight="1">
      <c r="A13" s="57">
        <v>6</v>
      </c>
      <c r="B13" s="57"/>
      <c r="C13" s="58" t="s">
        <v>14</v>
      </c>
      <c r="D13" s="59">
        <v>5600</v>
      </c>
      <c r="E13" s="59">
        <v>5871</v>
      </c>
      <c r="F13" s="60">
        <f t="shared" si="0"/>
        <v>104.83928571428571</v>
      </c>
    </row>
    <row r="14" spans="1:6" s="44" customFormat="1" ht="14.25" customHeight="1">
      <c r="A14" s="57">
        <v>7</v>
      </c>
      <c r="B14" s="57"/>
      <c r="C14" s="58" t="s">
        <v>15</v>
      </c>
      <c r="D14" s="59">
        <v>22000</v>
      </c>
      <c r="E14" s="59">
        <v>25506.8</v>
      </c>
      <c r="F14" s="60">
        <f t="shared" si="0"/>
        <v>115.94</v>
      </c>
    </row>
    <row r="15" spans="1:6" s="44" customFormat="1" ht="13.5" customHeight="1">
      <c r="A15" s="57">
        <v>8</v>
      </c>
      <c r="B15" s="57"/>
      <c r="C15" s="58" t="s">
        <v>16</v>
      </c>
      <c r="D15" s="59">
        <v>73000</v>
      </c>
      <c r="E15" s="59">
        <v>78485.6</v>
      </c>
      <c r="F15" s="60">
        <f t="shared" si="0"/>
        <v>107.51452054794521</v>
      </c>
    </row>
    <row r="16" spans="1:6" s="44" customFormat="1" ht="13.5" customHeight="1" hidden="1">
      <c r="A16" s="57"/>
      <c r="B16" s="57"/>
      <c r="C16" s="58"/>
      <c r="D16" s="59"/>
      <c r="E16" s="59"/>
      <c r="F16" s="60"/>
    </row>
    <row r="17" spans="1:6" s="44" customFormat="1" ht="12.75" customHeight="1">
      <c r="A17" s="57">
        <v>9</v>
      </c>
      <c r="B17" s="57"/>
      <c r="C17" s="58" t="s">
        <v>17</v>
      </c>
      <c r="D17" s="59">
        <v>3018.7</v>
      </c>
      <c r="E17" s="59">
        <v>3124.7</v>
      </c>
      <c r="F17" s="60">
        <f t="shared" si="0"/>
        <v>103.51144532414615</v>
      </c>
    </row>
    <row r="18" spans="1:6" s="44" customFormat="1" ht="12.75" customHeight="1">
      <c r="A18" s="57">
        <v>10</v>
      </c>
      <c r="B18" s="57"/>
      <c r="C18" s="58" t="s">
        <v>101</v>
      </c>
      <c r="D18" s="59"/>
      <c r="E18" s="59">
        <v>377.3</v>
      </c>
      <c r="F18" s="60"/>
    </row>
    <row r="19" spans="1:6" s="44" customFormat="1" ht="12.75" customHeight="1">
      <c r="A19" s="57">
        <v>11</v>
      </c>
      <c r="B19" s="57"/>
      <c r="C19" s="58" t="s">
        <v>18</v>
      </c>
      <c r="D19" s="59">
        <v>10000</v>
      </c>
      <c r="E19" s="59">
        <v>9848</v>
      </c>
      <c r="F19" s="60">
        <f t="shared" si="0"/>
        <v>98.48</v>
      </c>
    </row>
    <row r="20" spans="1:6" s="44" customFormat="1" ht="12.75" customHeight="1">
      <c r="A20" s="57">
        <v>12</v>
      </c>
      <c r="B20" s="57"/>
      <c r="C20" s="58" t="s">
        <v>62</v>
      </c>
      <c r="D20" s="59">
        <v>8100</v>
      </c>
      <c r="E20" s="59">
        <v>8281.3</v>
      </c>
      <c r="F20" s="60">
        <f t="shared" si="0"/>
        <v>102.23827160493826</v>
      </c>
    </row>
    <row r="21" spans="1:6" s="44" customFormat="1" ht="12" customHeight="1">
      <c r="A21" s="57">
        <v>13</v>
      </c>
      <c r="B21" s="57"/>
      <c r="C21" s="58" t="s">
        <v>49</v>
      </c>
      <c r="D21" s="59"/>
      <c r="E21" s="59"/>
      <c r="F21" s="60"/>
    </row>
    <row r="22" spans="1:6" s="44" customFormat="1" ht="13.5" customHeight="1">
      <c r="A22" s="57">
        <v>14</v>
      </c>
      <c r="B22" s="57"/>
      <c r="C22" s="58" t="s">
        <v>47</v>
      </c>
      <c r="D22" s="59">
        <v>7100</v>
      </c>
      <c r="E22" s="59">
        <v>7180.9</v>
      </c>
      <c r="F22" s="60">
        <f aca="true" t="shared" si="1" ref="F22:F27">E22/D22*100</f>
        <v>101.13943661971831</v>
      </c>
    </row>
    <row r="23" spans="1:6" s="44" customFormat="1" ht="12.75" customHeight="1">
      <c r="A23" s="57">
        <v>15</v>
      </c>
      <c r="B23" s="57"/>
      <c r="C23" s="58" t="s">
        <v>68</v>
      </c>
      <c r="D23" s="59">
        <v>3179.4</v>
      </c>
      <c r="E23" s="59">
        <v>3321.9</v>
      </c>
      <c r="F23" s="60">
        <f t="shared" si="1"/>
        <v>104.48197773164749</v>
      </c>
    </row>
    <row r="24" spans="1:6" s="11" customFormat="1" ht="11.25" customHeight="1">
      <c r="A24" s="12"/>
      <c r="B24" s="13"/>
      <c r="C24" s="13" t="s">
        <v>40</v>
      </c>
      <c r="D24" s="14">
        <f>D8+D9+D10+D11+D12+D13+D14+D15+D17+D19+D20+D21+D22+D23+D18</f>
        <v>782738.1</v>
      </c>
      <c r="E24" s="14">
        <f>SUM(E8:E23)</f>
        <v>828654.3</v>
      </c>
      <c r="F24" s="15">
        <f t="shared" si="1"/>
        <v>105.86610004035835</v>
      </c>
    </row>
    <row r="25" spans="1:12" s="44" customFormat="1" ht="11.25" customHeight="1">
      <c r="A25" s="58">
        <v>16</v>
      </c>
      <c r="B25" s="57"/>
      <c r="C25" s="58" t="s">
        <v>19</v>
      </c>
      <c r="D25" s="59">
        <v>1949</v>
      </c>
      <c r="E25" s="59">
        <v>1949</v>
      </c>
      <c r="F25" s="60">
        <f t="shared" si="1"/>
        <v>100</v>
      </c>
      <c r="G25" s="61"/>
      <c r="H25" s="61"/>
      <c r="I25" s="61"/>
      <c r="J25" s="61"/>
      <c r="K25" s="61"/>
      <c r="L25" s="61"/>
    </row>
    <row r="26" spans="1:12" s="44" customFormat="1" ht="0.75" customHeight="1">
      <c r="A26" s="62"/>
      <c r="B26" s="63"/>
      <c r="C26" s="58" t="s">
        <v>93</v>
      </c>
      <c r="D26" s="64"/>
      <c r="E26" s="64"/>
      <c r="F26" s="60" t="e">
        <f t="shared" si="1"/>
        <v>#DIV/0!</v>
      </c>
      <c r="G26" s="61"/>
      <c r="H26" s="61"/>
      <c r="I26" s="61"/>
      <c r="J26" s="61"/>
      <c r="K26" s="61"/>
      <c r="L26" s="61"/>
    </row>
    <row r="27" spans="1:12" s="44" customFormat="1" ht="10.5" customHeight="1">
      <c r="A27" s="62">
        <v>17</v>
      </c>
      <c r="B27" s="63"/>
      <c r="C27" s="58" t="s">
        <v>76</v>
      </c>
      <c r="D27" s="64">
        <f>D29+D30+D31+D32+D33+D34+D35+D36+D45+D46+D47+D40+D41+D50+D51+D52+D42+D38+D39+D53+D43+D48</f>
        <v>95880.51</v>
      </c>
      <c r="E27" s="64">
        <f>E29+E31+E32+E33+E34+E38+E35+E36+E37+E41+E42+E43+E44+E45+E46+E49+E50+E51+E52+E30+E53+E39+E48+E47</f>
        <v>92022.20000000001</v>
      </c>
      <c r="F27" s="60">
        <f t="shared" si="1"/>
        <v>95.97591835921608</v>
      </c>
      <c r="G27" s="61"/>
      <c r="H27" s="61"/>
      <c r="I27" s="61"/>
      <c r="J27" s="61"/>
      <c r="K27" s="61"/>
      <c r="L27" s="61"/>
    </row>
    <row r="28" spans="1:12" s="44" customFormat="1" ht="9.75" customHeight="1">
      <c r="A28" s="62"/>
      <c r="B28" s="63"/>
      <c r="C28" s="58" t="s">
        <v>21</v>
      </c>
      <c r="D28" s="64"/>
      <c r="E28" s="64"/>
      <c r="F28" s="60"/>
      <c r="G28" s="61"/>
      <c r="H28" s="61"/>
      <c r="I28" s="61"/>
      <c r="J28" s="61"/>
      <c r="K28" s="61"/>
      <c r="L28" s="61"/>
    </row>
    <row r="29" spans="1:12" s="11" customFormat="1" ht="19.5" customHeight="1">
      <c r="A29" s="17"/>
      <c r="B29" s="18"/>
      <c r="C29" s="69" t="s">
        <v>95</v>
      </c>
      <c r="D29" s="74">
        <v>6083.3</v>
      </c>
      <c r="E29" s="19">
        <v>6083.3</v>
      </c>
      <c r="F29" s="10">
        <f aca="true" t="shared" si="2" ref="F29:F39">E29/D29*100</f>
        <v>100</v>
      </c>
      <c r="G29" s="16"/>
      <c r="H29" s="16"/>
      <c r="I29" s="16"/>
      <c r="J29" s="16"/>
      <c r="K29" s="16"/>
      <c r="L29" s="16"/>
    </row>
    <row r="30" spans="1:12" s="11" customFormat="1" ht="30.75" customHeight="1" hidden="1">
      <c r="A30" s="17"/>
      <c r="B30" s="18"/>
      <c r="C30" s="65" t="s">
        <v>102</v>
      </c>
      <c r="D30" s="75"/>
      <c r="E30" s="19"/>
      <c r="F30" s="10" t="e">
        <f t="shared" si="2"/>
        <v>#DIV/0!</v>
      </c>
      <c r="G30" s="16"/>
      <c r="H30" s="16"/>
      <c r="I30" s="16"/>
      <c r="J30" s="16"/>
      <c r="K30" s="16"/>
      <c r="L30" s="16"/>
    </row>
    <row r="31" spans="1:12" s="44" customFormat="1" ht="22.5" customHeight="1">
      <c r="A31" s="62"/>
      <c r="B31" s="63"/>
      <c r="C31" s="65" t="s">
        <v>109</v>
      </c>
      <c r="D31" s="75">
        <v>124.6</v>
      </c>
      <c r="E31" s="64">
        <v>124.6</v>
      </c>
      <c r="F31" s="60">
        <f t="shared" si="2"/>
        <v>100</v>
      </c>
      <c r="G31" s="61"/>
      <c r="H31" s="61"/>
      <c r="I31" s="61"/>
      <c r="J31" s="61"/>
      <c r="K31" s="61"/>
      <c r="L31" s="61"/>
    </row>
    <row r="32" spans="1:12" s="44" customFormat="1" ht="21" customHeight="1">
      <c r="A32" s="62"/>
      <c r="B32" s="63"/>
      <c r="C32" s="65" t="s">
        <v>112</v>
      </c>
      <c r="D32" s="75">
        <v>2469</v>
      </c>
      <c r="E32" s="64">
        <v>993</v>
      </c>
      <c r="F32" s="60">
        <f t="shared" si="2"/>
        <v>40.2187120291616</v>
      </c>
      <c r="G32" s="61"/>
      <c r="H32" s="61"/>
      <c r="I32" s="61"/>
      <c r="J32" s="61"/>
      <c r="K32" s="61"/>
      <c r="L32" s="61"/>
    </row>
    <row r="33" spans="1:12" s="44" customFormat="1" ht="11.25" customHeight="1">
      <c r="A33" s="62"/>
      <c r="B33" s="63"/>
      <c r="C33" s="65" t="s">
        <v>110</v>
      </c>
      <c r="D33" s="75">
        <v>2362.6</v>
      </c>
      <c r="E33" s="64">
        <v>2362.6</v>
      </c>
      <c r="F33" s="60">
        <f t="shared" si="2"/>
        <v>100</v>
      </c>
      <c r="G33" s="61"/>
      <c r="H33" s="61"/>
      <c r="I33" s="61"/>
      <c r="J33" s="61"/>
      <c r="K33" s="61"/>
      <c r="L33" s="61"/>
    </row>
    <row r="34" spans="1:12" s="44" customFormat="1" ht="10.5" customHeight="1">
      <c r="A34" s="62"/>
      <c r="B34" s="63"/>
      <c r="C34" s="65" t="s">
        <v>104</v>
      </c>
      <c r="D34" s="74">
        <v>2112</v>
      </c>
      <c r="E34" s="64">
        <v>2112</v>
      </c>
      <c r="F34" s="60">
        <f t="shared" si="2"/>
        <v>100</v>
      </c>
      <c r="G34" s="61"/>
      <c r="H34" s="61"/>
      <c r="I34" s="61"/>
      <c r="J34" s="61"/>
      <c r="K34" s="61"/>
      <c r="L34" s="61"/>
    </row>
    <row r="35" spans="1:12" s="44" customFormat="1" ht="25.5" customHeight="1">
      <c r="A35" s="62"/>
      <c r="B35" s="63"/>
      <c r="C35" s="65" t="s">
        <v>103</v>
      </c>
      <c r="D35" s="74">
        <v>12888</v>
      </c>
      <c r="E35" s="64">
        <v>11273.8</v>
      </c>
      <c r="F35" s="60">
        <f t="shared" si="2"/>
        <v>87.47517070142767</v>
      </c>
      <c r="G35" s="61"/>
      <c r="H35" s="61"/>
      <c r="I35" s="61"/>
      <c r="J35" s="61"/>
      <c r="K35" s="61"/>
      <c r="L35" s="61"/>
    </row>
    <row r="36" spans="1:12" s="44" customFormat="1" ht="18" customHeight="1" hidden="1">
      <c r="A36" s="62"/>
      <c r="B36" s="63"/>
      <c r="C36" s="65" t="s">
        <v>86</v>
      </c>
      <c r="D36" s="75"/>
      <c r="E36" s="64"/>
      <c r="F36" s="60" t="e">
        <f t="shared" si="2"/>
        <v>#DIV/0!</v>
      </c>
      <c r="G36" s="61"/>
      <c r="H36" s="61"/>
      <c r="I36" s="61"/>
      <c r="J36" s="61"/>
      <c r="K36" s="61"/>
      <c r="L36" s="61"/>
    </row>
    <row r="37" spans="1:12" s="44" customFormat="1" ht="18" customHeight="1" hidden="1">
      <c r="A37" s="62"/>
      <c r="B37" s="63"/>
      <c r="C37" s="65" t="s">
        <v>77</v>
      </c>
      <c r="D37" s="75"/>
      <c r="E37" s="64"/>
      <c r="F37" s="60" t="e">
        <f t="shared" si="2"/>
        <v>#DIV/0!</v>
      </c>
      <c r="G37" s="61"/>
      <c r="H37" s="61"/>
      <c r="I37" s="61"/>
      <c r="J37" s="61"/>
      <c r="K37" s="61"/>
      <c r="L37" s="61"/>
    </row>
    <row r="38" spans="1:12" s="44" customFormat="1" ht="22.5" customHeight="1" hidden="1">
      <c r="A38" s="62"/>
      <c r="B38" s="63"/>
      <c r="C38" s="65" t="s">
        <v>97</v>
      </c>
      <c r="D38" s="75"/>
      <c r="E38" s="64"/>
      <c r="F38" s="60" t="e">
        <f t="shared" si="2"/>
        <v>#DIV/0!</v>
      </c>
      <c r="G38" s="61"/>
      <c r="H38" s="61"/>
      <c r="I38" s="61"/>
      <c r="J38" s="61"/>
      <c r="K38" s="61"/>
      <c r="L38" s="61"/>
    </row>
    <row r="39" spans="1:12" s="44" customFormat="1" ht="21" customHeight="1">
      <c r="A39" s="62"/>
      <c r="B39" s="63"/>
      <c r="C39" s="65" t="s">
        <v>98</v>
      </c>
      <c r="D39" s="75">
        <v>1030.51</v>
      </c>
      <c r="E39" s="64">
        <v>1030.5</v>
      </c>
      <c r="F39" s="60">
        <f t="shared" si="2"/>
        <v>99.9990296066996</v>
      </c>
      <c r="G39" s="61"/>
      <c r="H39" s="61"/>
      <c r="I39" s="61"/>
      <c r="J39" s="61"/>
      <c r="K39" s="61"/>
      <c r="L39" s="61"/>
    </row>
    <row r="40" spans="1:12" s="44" customFormat="1" ht="24" customHeight="1" hidden="1">
      <c r="A40" s="62"/>
      <c r="B40" s="63"/>
      <c r="C40" s="65" t="s">
        <v>87</v>
      </c>
      <c r="D40" s="75"/>
      <c r="E40" s="64"/>
      <c r="F40" s="60"/>
      <c r="G40" s="61"/>
      <c r="H40" s="61"/>
      <c r="I40" s="61"/>
      <c r="J40" s="61"/>
      <c r="K40" s="61"/>
      <c r="L40" s="61"/>
    </row>
    <row r="41" spans="1:12" s="44" customFormat="1" ht="21" customHeight="1" hidden="1">
      <c r="A41" s="62"/>
      <c r="B41" s="63"/>
      <c r="C41" s="65" t="s">
        <v>89</v>
      </c>
      <c r="D41" s="75"/>
      <c r="E41" s="64"/>
      <c r="F41" s="60" t="e">
        <f>E41/D41*100</f>
        <v>#DIV/0!</v>
      </c>
      <c r="G41" s="61"/>
      <c r="H41" s="61"/>
      <c r="I41" s="61"/>
      <c r="J41" s="61"/>
      <c r="K41" s="61"/>
      <c r="L41" s="61"/>
    </row>
    <row r="42" spans="1:12" s="44" customFormat="1" ht="23.25" customHeight="1">
      <c r="A42" s="62"/>
      <c r="B42" s="63"/>
      <c r="C42" s="65" t="s">
        <v>96</v>
      </c>
      <c r="D42" s="75">
        <v>35000</v>
      </c>
      <c r="E42" s="64">
        <v>35000</v>
      </c>
      <c r="F42" s="60">
        <f>E42/D42*100</f>
        <v>100</v>
      </c>
      <c r="G42" s="61"/>
      <c r="H42" s="61"/>
      <c r="I42" s="61"/>
      <c r="J42" s="61"/>
      <c r="K42" s="61"/>
      <c r="L42" s="61"/>
    </row>
    <row r="43" spans="1:12" s="44" customFormat="1" ht="21.75" customHeight="1">
      <c r="A43" s="62"/>
      <c r="B43" s="63"/>
      <c r="C43" s="65" t="s">
        <v>105</v>
      </c>
      <c r="D43" s="75">
        <v>7177.6</v>
      </c>
      <c r="E43" s="64">
        <v>6627.5</v>
      </c>
      <c r="F43" s="60">
        <f>E43/D43*100</f>
        <v>92.33587828800714</v>
      </c>
      <c r="G43" s="61"/>
      <c r="H43" s="61"/>
      <c r="I43" s="61"/>
      <c r="J43" s="61"/>
      <c r="K43" s="61"/>
      <c r="L43" s="61"/>
    </row>
    <row r="44" spans="1:12" s="44" customFormat="1" ht="21" customHeight="1" hidden="1">
      <c r="A44" s="62"/>
      <c r="B44" s="63"/>
      <c r="C44" s="65" t="s">
        <v>79</v>
      </c>
      <c r="D44" s="75"/>
      <c r="E44" s="64"/>
      <c r="F44" s="60" t="e">
        <f>E44/D44*100</f>
        <v>#DIV/0!</v>
      </c>
      <c r="G44" s="61"/>
      <c r="H44" s="61"/>
      <c r="I44" s="61"/>
      <c r="J44" s="61"/>
      <c r="K44" s="61"/>
      <c r="L44" s="61"/>
    </row>
    <row r="45" spans="1:12" s="44" customFormat="1" ht="10.5" customHeight="1">
      <c r="A45" s="62"/>
      <c r="B45" s="63"/>
      <c r="C45" s="65" t="s">
        <v>85</v>
      </c>
      <c r="D45" s="75">
        <v>947.6</v>
      </c>
      <c r="E45" s="64">
        <v>852.8</v>
      </c>
      <c r="F45" s="60">
        <f>E45/D45*100</f>
        <v>89.99577880962431</v>
      </c>
      <c r="G45" s="61"/>
      <c r="H45" s="61"/>
      <c r="I45" s="61"/>
      <c r="J45" s="61"/>
      <c r="K45" s="61"/>
      <c r="L45" s="61"/>
    </row>
    <row r="46" spans="1:12" s="44" customFormat="1" ht="0.75" customHeight="1">
      <c r="A46" s="62"/>
      <c r="B46" s="63"/>
      <c r="C46" s="65"/>
      <c r="D46" s="75"/>
      <c r="E46" s="64"/>
      <c r="F46" s="60" t="e">
        <f aca="true" t="shared" si="3" ref="F46:F52">E46/D46*100</f>
        <v>#DIV/0!</v>
      </c>
      <c r="G46" s="61"/>
      <c r="H46" s="61"/>
      <c r="I46" s="61"/>
      <c r="J46" s="61"/>
      <c r="K46" s="61"/>
      <c r="L46" s="61"/>
    </row>
    <row r="47" spans="1:12" s="44" customFormat="1" ht="15.75" customHeight="1">
      <c r="A47" s="62"/>
      <c r="B47" s="63"/>
      <c r="C47" s="65" t="s">
        <v>111</v>
      </c>
      <c r="D47" s="74">
        <v>7108.8</v>
      </c>
      <c r="E47" s="64">
        <v>7108.8</v>
      </c>
      <c r="F47" s="60">
        <f t="shared" si="3"/>
        <v>100</v>
      </c>
      <c r="G47" s="61"/>
      <c r="H47" s="61"/>
      <c r="I47" s="61"/>
      <c r="J47" s="61"/>
      <c r="K47" s="61"/>
      <c r="L47" s="61"/>
    </row>
    <row r="48" spans="1:12" s="44" customFormat="1" ht="22.5" customHeight="1">
      <c r="A48" s="62"/>
      <c r="B48" s="63"/>
      <c r="C48" s="65" t="s">
        <v>106</v>
      </c>
      <c r="D48" s="74">
        <v>16735</v>
      </c>
      <c r="E48" s="64">
        <v>16733.2</v>
      </c>
      <c r="F48" s="60">
        <f t="shared" si="3"/>
        <v>99.98924409919331</v>
      </c>
      <c r="G48" s="61"/>
      <c r="H48" s="61"/>
      <c r="I48" s="61"/>
      <c r="J48" s="61"/>
      <c r="K48" s="61"/>
      <c r="L48" s="61"/>
    </row>
    <row r="49" spans="1:12" s="44" customFormat="1" ht="21" customHeight="1" hidden="1">
      <c r="A49" s="62"/>
      <c r="B49" s="63"/>
      <c r="C49" s="65" t="s">
        <v>88</v>
      </c>
      <c r="D49" s="74"/>
      <c r="E49" s="64"/>
      <c r="F49" s="60" t="e">
        <f t="shared" si="3"/>
        <v>#DIV/0!</v>
      </c>
      <c r="G49" s="61"/>
      <c r="H49" s="61"/>
      <c r="I49" s="61"/>
      <c r="J49" s="61"/>
      <c r="K49" s="61"/>
      <c r="L49" s="61"/>
    </row>
    <row r="50" spans="1:12" s="44" customFormat="1" ht="0.75" customHeight="1" hidden="1">
      <c r="A50" s="62"/>
      <c r="B50" s="63"/>
      <c r="C50" s="65"/>
      <c r="D50" s="74"/>
      <c r="E50" s="64"/>
      <c r="F50" s="60" t="e">
        <f t="shared" si="3"/>
        <v>#DIV/0!</v>
      </c>
      <c r="G50" s="61"/>
      <c r="H50" s="61"/>
      <c r="I50" s="61"/>
      <c r="J50" s="61"/>
      <c r="K50" s="61"/>
      <c r="L50" s="61"/>
    </row>
    <row r="51" spans="1:12" s="44" customFormat="1" ht="21.75" customHeight="1" hidden="1">
      <c r="A51" s="62"/>
      <c r="B51" s="63"/>
      <c r="C51" s="65"/>
      <c r="D51" s="74"/>
      <c r="E51" s="64"/>
      <c r="F51" s="60" t="e">
        <f t="shared" si="3"/>
        <v>#DIV/0!</v>
      </c>
      <c r="G51" s="61"/>
      <c r="H51" s="61"/>
      <c r="I51" s="61"/>
      <c r="J51" s="61"/>
      <c r="K51" s="61"/>
      <c r="L51" s="61"/>
    </row>
    <row r="52" spans="1:12" s="44" customFormat="1" ht="12.75" customHeight="1">
      <c r="A52" s="62"/>
      <c r="B52" s="63"/>
      <c r="C52" s="65" t="s">
        <v>90</v>
      </c>
      <c r="D52" s="74">
        <v>1841.5</v>
      </c>
      <c r="E52" s="64">
        <v>1720.1</v>
      </c>
      <c r="F52" s="60">
        <f t="shared" si="3"/>
        <v>93.40754819440673</v>
      </c>
      <c r="G52" s="61"/>
      <c r="H52" s="61"/>
      <c r="I52" s="61"/>
      <c r="J52" s="61"/>
      <c r="K52" s="61"/>
      <c r="L52" s="61"/>
    </row>
    <row r="53" spans="1:12" s="44" customFormat="1" ht="0.75" customHeight="1">
      <c r="A53" s="62"/>
      <c r="B53" s="63"/>
      <c r="C53" s="65" t="s">
        <v>99</v>
      </c>
      <c r="D53" s="64"/>
      <c r="E53" s="64"/>
      <c r="F53" s="60"/>
      <c r="G53" s="61"/>
      <c r="H53" s="61"/>
      <c r="I53" s="61"/>
      <c r="J53" s="61"/>
      <c r="K53" s="61"/>
      <c r="L53" s="61"/>
    </row>
    <row r="54" spans="1:12" s="44" customFormat="1" ht="18.75" customHeight="1">
      <c r="A54" s="62">
        <v>17</v>
      </c>
      <c r="B54" s="63"/>
      <c r="C54" s="66" t="s">
        <v>20</v>
      </c>
      <c r="D54" s="64">
        <f>D57+D58+D59+D60+D61+D62+D63+D65+D66+D67+D68+D91+D84+D83+D85+D81</f>
        <v>361404.21</v>
      </c>
      <c r="E54" s="64">
        <f>E57+E58+E59+E60+E61+E62+E63+E65+E66+E67+E68+E84+E85+E81</f>
        <v>359684.30000000005</v>
      </c>
      <c r="F54" s="60">
        <f>E54/D54*100</f>
        <v>99.52410349619338</v>
      </c>
      <c r="G54" s="61"/>
      <c r="H54" s="61"/>
      <c r="I54" s="61"/>
      <c r="J54" s="61"/>
      <c r="K54" s="61"/>
      <c r="L54" s="61"/>
    </row>
    <row r="55" spans="1:12" s="44" customFormat="1" ht="21.75" customHeight="1" hidden="1">
      <c r="A55" s="62"/>
      <c r="B55" s="63"/>
      <c r="C55" s="76"/>
      <c r="D55" s="64"/>
      <c r="E55" s="64"/>
      <c r="F55" s="60"/>
      <c r="G55" s="61"/>
      <c r="H55" s="61"/>
      <c r="I55" s="61"/>
      <c r="J55" s="61"/>
      <c r="K55" s="61"/>
      <c r="L55" s="61"/>
    </row>
    <row r="56" spans="1:12" s="5" customFormat="1" ht="10.5" customHeight="1">
      <c r="A56" s="7"/>
      <c r="B56" s="32"/>
      <c r="C56" s="73" t="s">
        <v>21</v>
      </c>
      <c r="D56" s="30"/>
      <c r="E56" s="30"/>
      <c r="F56" s="33"/>
      <c r="G56" s="31"/>
      <c r="H56" s="31"/>
      <c r="I56" s="31"/>
      <c r="J56" s="31"/>
      <c r="K56" s="31"/>
      <c r="L56" s="31"/>
    </row>
    <row r="57" spans="1:12" s="44" customFormat="1" ht="21.75" customHeight="1">
      <c r="A57" s="58"/>
      <c r="B57" s="67"/>
      <c r="C57" s="68" t="s">
        <v>78</v>
      </c>
      <c r="D57" s="64">
        <v>184704.8</v>
      </c>
      <c r="E57" s="64">
        <v>184704.8</v>
      </c>
      <c r="F57" s="60">
        <f aca="true" t="shared" si="4" ref="F57:F92">E57/D57*100</f>
        <v>100</v>
      </c>
      <c r="G57" s="61"/>
      <c r="H57" s="61"/>
      <c r="I57" s="61"/>
      <c r="J57" s="61"/>
      <c r="K57" s="61"/>
      <c r="L57" s="61"/>
    </row>
    <row r="58" spans="1:12" s="44" customFormat="1" ht="10.5" customHeight="1">
      <c r="A58" s="58"/>
      <c r="B58" s="57"/>
      <c r="C58" s="62" t="s">
        <v>43</v>
      </c>
      <c r="D58" s="64">
        <v>3350</v>
      </c>
      <c r="E58" s="64">
        <v>3350</v>
      </c>
      <c r="F58" s="60">
        <f t="shared" si="4"/>
        <v>100</v>
      </c>
      <c r="G58" s="61"/>
      <c r="H58" s="61"/>
      <c r="I58" s="61"/>
      <c r="J58" s="61"/>
      <c r="K58" s="61"/>
      <c r="L58" s="61"/>
    </row>
    <row r="59" spans="1:12" s="44" customFormat="1" ht="11.25" customHeight="1">
      <c r="A59" s="58"/>
      <c r="B59" s="57"/>
      <c r="C59" s="58" t="s">
        <v>44</v>
      </c>
      <c r="D59" s="59">
        <v>1073.21</v>
      </c>
      <c r="E59" s="59">
        <v>1073.2</v>
      </c>
      <c r="F59" s="60">
        <f t="shared" si="4"/>
        <v>99.99906821591301</v>
      </c>
      <c r="G59" s="61"/>
      <c r="H59" s="61"/>
      <c r="I59" s="61"/>
      <c r="J59" s="61"/>
      <c r="K59" s="61"/>
      <c r="L59" s="61"/>
    </row>
    <row r="60" spans="1:12" s="44" customFormat="1" ht="10.5" customHeight="1">
      <c r="A60" s="58"/>
      <c r="B60" s="57"/>
      <c r="C60" s="58" t="s">
        <v>82</v>
      </c>
      <c r="D60" s="59">
        <v>141892</v>
      </c>
      <c r="E60" s="59">
        <v>141892</v>
      </c>
      <c r="F60" s="60">
        <f t="shared" si="4"/>
        <v>100</v>
      </c>
      <c r="G60" s="61"/>
      <c r="H60" s="61"/>
      <c r="I60" s="61"/>
      <c r="J60" s="61"/>
      <c r="K60" s="61"/>
      <c r="L60" s="61"/>
    </row>
    <row r="61" spans="1:12" s="44" customFormat="1" ht="12.75" customHeight="1">
      <c r="A61" s="58"/>
      <c r="B61" s="57"/>
      <c r="C61" s="58" t="s">
        <v>41</v>
      </c>
      <c r="D61" s="59">
        <v>8301</v>
      </c>
      <c r="E61" s="59">
        <v>7802.2</v>
      </c>
      <c r="F61" s="60">
        <f t="shared" si="4"/>
        <v>93.99108541139621</v>
      </c>
      <c r="G61" s="61"/>
      <c r="H61" s="61"/>
      <c r="I61" s="61"/>
      <c r="J61" s="61"/>
      <c r="K61" s="61"/>
      <c r="L61" s="61"/>
    </row>
    <row r="62" spans="1:12" s="44" customFormat="1" ht="10.5" customHeight="1" hidden="1">
      <c r="A62" s="58"/>
      <c r="B62" s="57"/>
      <c r="C62" s="58" t="s">
        <v>45</v>
      </c>
      <c r="D62" s="59"/>
      <c r="E62" s="59"/>
      <c r="F62" s="60" t="e">
        <f t="shared" si="4"/>
        <v>#DIV/0!</v>
      </c>
      <c r="G62" s="61"/>
      <c r="H62" s="61"/>
      <c r="I62" s="61"/>
      <c r="J62" s="61"/>
      <c r="K62" s="61"/>
      <c r="L62" s="61"/>
    </row>
    <row r="63" spans="1:12" s="44" customFormat="1" ht="11.25" customHeight="1" hidden="1">
      <c r="A63" s="58"/>
      <c r="B63" s="57"/>
      <c r="C63" s="58" t="s">
        <v>46</v>
      </c>
      <c r="D63" s="59"/>
      <c r="E63" s="59"/>
      <c r="F63" s="60" t="e">
        <f t="shared" si="4"/>
        <v>#DIV/0!</v>
      </c>
      <c r="G63" s="61"/>
      <c r="H63" s="61"/>
      <c r="I63" s="61"/>
      <c r="J63" s="61"/>
      <c r="K63" s="61"/>
      <c r="L63" s="61"/>
    </row>
    <row r="64" spans="1:12" s="44" customFormat="1" ht="11.25" customHeight="1" hidden="1">
      <c r="A64" s="58"/>
      <c r="B64" s="57"/>
      <c r="C64" s="58" t="s">
        <v>63</v>
      </c>
      <c r="D64" s="59"/>
      <c r="E64" s="59"/>
      <c r="F64" s="60" t="e">
        <f t="shared" si="4"/>
        <v>#DIV/0!</v>
      </c>
      <c r="G64" s="61"/>
      <c r="H64" s="61"/>
      <c r="I64" s="61"/>
      <c r="J64" s="61"/>
      <c r="K64" s="61"/>
      <c r="L64" s="61"/>
    </row>
    <row r="65" spans="1:12" s="44" customFormat="1" ht="12.75" customHeight="1">
      <c r="A65" s="58"/>
      <c r="B65" s="57"/>
      <c r="C65" s="58" t="s">
        <v>83</v>
      </c>
      <c r="D65" s="59">
        <v>13127</v>
      </c>
      <c r="E65" s="59">
        <v>12692.4</v>
      </c>
      <c r="F65" s="60">
        <f t="shared" si="4"/>
        <v>96.68926639750133</v>
      </c>
      <c r="G65" s="61"/>
      <c r="H65" s="61"/>
      <c r="I65" s="61"/>
      <c r="J65" s="61"/>
      <c r="K65" s="61"/>
      <c r="L65" s="61"/>
    </row>
    <row r="66" spans="1:12" s="44" customFormat="1" ht="12" customHeight="1">
      <c r="A66" s="58"/>
      <c r="B66" s="57"/>
      <c r="C66" s="58" t="s">
        <v>74</v>
      </c>
      <c r="D66" s="59">
        <v>705</v>
      </c>
      <c r="E66" s="59">
        <v>705</v>
      </c>
      <c r="F66" s="60">
        <f t="shared" si="4"/>
        <v>100</v>
      </c>
      <c r="G66" s="61"/>
      <c r="H66" s="61"/>
      <c r="I66" s="61"/>
      <c r="J66" s="61"/>
      <c r="K66" s="61"/>
      <c r="L66" s="61"/>
    </row>
    <row r="67" spans="1:12" s="44" customFormat="1" ht="11.25" customHeight="1">
      <c r="A67" s="58"/>
      <c r="B67" s="57"/>
      <c r="C67" s="58" t="s">
        <v>48</v>
      </c>
      <c r="D67" s="59">
        <v>538</v>
      </c>
      <c r="E67" s="59">
        <v>538</v>
      </c>
      <c r="F67" s="60">
        <f t="shared" si="4"/>
        <v>100</v>
      </c>
      <c r="G67" s="61"/>
      <c r="H67" s="61"/>
      <c r="I67" s="61"/>
      <c r="J67" s="61"/>
      <c r="K67" s="61"/>
      <c r="L67" s="61"/>
    </row>
    <row r="68" spans="1:12" s="44" customFormat="1" ht="11.25" customHeight="1">
      <c r="A68" s="58"/>
      <c r="B68" s="57"/>
      <c r="C68" s="58" t="s">
        <v>107</v>
      </c>
      <c r="D68" s="59">
        <v>162.7</v>
      </c>
      <c r="E68" s="59">
        <v>30.7</v>
      </c>
      <c r="F68" s="60">
        <f t="shared" si="4"/>
        <v>18.869084204056545</v>
      </c>
      <c r="G68" s="61"/>
      <c r="H68" s="61"/>
      <c r="I68" s="61"/>
      <c r="J68" s="61"/>
      <c r="K68" s="61"/>
      <c r="L68" s="61"/>
    </row>
    <row r="69" spans="1:12" s="44" customFormat="1" ht="11.25" customHeight="1" hidden="1">
      <c r="A69" s="58"/>
      <c r="B69" s="57"/>
      <c r="C69" s="58" t="s">
        <v>51</v>
      </c>
      <c r="D69" s="59"/>
      <c r="E69" s="59"/>
      <c r="F69" s="60" t="e">
        <f t="shared" si="4"/>
        <v>#DIV/0!</v>
      </c>
      <c r="G69" s="61"/>
      <c r="H69" s="61"/>
      <c r="I69" s="61"/>
      <c r="J69" s="61"/>
      <c r="K69" s="61"/>
      <c r="L69" s="61"/>
    </row>
    <row r="70" spans="1:12" s="44" customFormat="1" ht="12.75" customHeight="1" hidden="1">
      <c r="A70" s="58"/>
      <c r="B70" s="57"/>
      <c r="C70" s="58" t="s">
        <v>50</v>
      </c>
      <c r="D70" s="59"/>
      <c r="E70" s="59"/>
      <c r="F70" s="60" t="e">
        <f t="shared" si="4"/>
        <v>#DIV/0!</v>
      </c>
      <c r="G70" s="61"/>
      <c r="H70" s="61"/>
      <c r="I70" s="61"/>
      <c r="J70" s="61"/>
      <c r="K70" s="61"/>
      <c r="L70" s="61"/>
    </row>
    <row r="71" spans="1:12" s="44" customFormat="1" ht="11.25" customHeight="1" hidden="1">
      <c r="A71" s="58"/>
      <c r="B71" s="57"/>
      <c r="C71" s="58" t="s">
        <v>52</v>
      </c>
      <c r="D71" s="59"/>
      <c r="E71" s="59"/>
      <c r="F71" s="60" t="e">
        <f t="shared" si="4"/>
        <v>#DIV/0!</v>
      </c>
      <c r="G71" s="61"/>
      <c r="H71" s="61"/>
      <c r="I71" s="61"/>
      <c r="J71" s="61"/>
      <c r="K71" s="61"/>
      <c r="L71" s="61"/>
    </row>
    <row r="72" spans="1:12" s="44" customFormat="1" ht="10.5" customHeight="1" hidden="1">
      <c r="A72" s="58"/>
      <c r="B72" s="57"/>
      <c r="C72" s="58" t="s">
        <v>53</v>
      </c>
      <c r="D72" s="59"/>
      <c r="E72" s="59"/>
      <c r="F72" s="60" t="e">
        <f t="shared" si="4"/>
        <v>#DIV/0!</v>
      </c>
      <c r="G72" s="61"/>
      <c r="H72" s="61"/>
      <c r="I72" s="61"/>
      <c r="J72" s="61"/>
      <c r="K72" s="61"/>
      <c r="L72" s="61"/>
    </row>
    <row r="73" spans="1:12" s="44" customFormat="1" ht="12.75" customHeight="1" hidden="1">
      <c r="A73" s="58"/>
      <c r="B73" s="57"/>
      <c r="C73" s="58" t="s">
        <v>54</v>
      </c>
      <c r="D73" s="59"/>
      <c r="E73" s="59"/>
      <c r="F73" s="60" t="e">
        <f t="shared" si="4"/>
        <v>#DIV/0!</v>
      </c>
      <c r="G73" s="61"/>
      <c r="H73" s="61"/>
      <c r="I73" s="61"/>
      <c r="J73" s="61"/>
      <c r="K73" s="61"/>
      <c r="L73" s="61"/>
    </row>
    <row r="74" spans="1:12" s="44" customFormat="1" ht="11.25" customHeight="1" hidden="1">
      <c r="A74" s="58"/>
      <c r="B74" s="57"/>
      <c r="C74" s="58" t="s">
        <v>55</v>
      </c>
      <c r="D74" s="59"/>
      <c r="E74" s="59"/>
      <c r="F74" s="60" t="e">
        <f t="shared" si="4"/>
        <v>#DIV/0!</v>
      </c>
      <c r="G74" s="61"/>
      <c r="H74" s="61"/>
      <c r="I74" s="61"/>
      <c r="J74" s="61"/>
      <c r="K74" s="61"/>
      <c r="L74" s="61"/>
    </row>
    <row r="75" spans="1:12" s="44" customFormat="1" ht="12.75" customHeight="1" hidden="1">
      <c r="A75" s="58"/>
      <c r="B75" s="57"/>
      <c r="C75" s="58" t="s">
        <v>56</v>
      </c>
      <c r="D75" s="59"/>
      <c r="E75" s="59"/>
      <c r="F75" s="60" t="e">
        <f t="shared" si="4"/>
        <v>#DIV/0!</v>
      </c>
      <c r="G75" s="61"/>
      <c r="H75" s="61"/>
      <c r="I75" s="61"/>
      <c r="J75" s="61"/>
      <c r="K75" s="61"/>
      <c r="L75" s="61"/>
    </row>
    <row r="76" spans="1:12" s="44" customFormat="1" ht="13.5" customHeight="1" hidden="1">
      <c r="A76" s="58"/>
      <c r="B76" s="57"/>
      <c r="C76" s="58" t="s">
        <v>57</v>
      </c>
      <c r="D76" s="59"/>
      <c r="E76" s="59"/>
      <c r="F76" s="60" t="e">
        <f t="shared" si="4"/>
        <v>#DIV/0!</v>
      </c>
      <c r="G76" s="61"/>
      <c r="H76" s="61"/>
      <c r="I76" s="61"/>
      <c r="J76" s="61"/>
      <c r="K76" s="61"/>
      <c r="L76" s="61"/>
    </row>
    <row r="77" spans="1:12" s="44" customFormat="1" ht="0.75" customHeight="1" hidden="1">
      <c r="A77" s="58"/>
      <c r="B77" s="57"/>
      <c r="C77" s="58" t="s">
        <v>59</v>
      </c>
      <c r="D77" s="59"/>
      <c r="E77" s="59"/>
      <c r="F77" s="60" t="e">
        <f t="shared" si="4"/>
        <v>#DIV/0!</v>
      </c>
      <c r="G77" s="61"/>
      <c r="H77" s="61"/>
      <c r="I77" s="61"/>
      <c r="J77" s="61"/>
      <c r="K77" s="61"/>
      <c r="L77" s="61"/>
    </row>
    <row r="78" spans="1:12" s="44" customFormat="1" ht="0.75" customHeight="1" hidden="1">
      <c r="A78" s="58"/>
      <c r="B78" s="57"/>
      <c r="C78" s="58" t="s">
        <v>61</v>
      </c>
      <c r="D78" s="59"/>
      <c r="E78" s="59"/>
      <c r="F78" s="60" t="e">
        <f t="shared" si="4"/>
        <v>#DIV/0!</v>
      </c>
      <c r="G78" s="61"/>
      <c r="H78" s="61"/>
      <c r="I78" s="61"/>
      <c r="J78" s="61"/>
      <c r="K78" s="61"/>
      <c r="L78" s="61"/>
    </row>
    <row r="79" spans="1:12" s="44" customFormat="1" ht="13.5" customHeight="1" hidden="1">
      <c r="A79" s="58"/>
      <c r="B79" s="57"/>
      <c r="C79" s="58" t="s">
        <v>60</v>
      </c>
      <c r="D79" s="59"/>
      <c r="E79" s="59"/>
      <c r="F79" s="60" t="e">
        <f t="shared" si="4"/>
        <v>#DIV/0!</v>
      </c>
      <c r="G79" s="61"/>
      <c r="H79" s="61"/>
      <c r="I79" s="61"/>
      <c r="J79" s="61"/>
      <c r="K79" s="61"/>
      <c r="L79" s="61"/>
    </row>
    <row r="80" spans="1:12" s="44" customFormat="1" ht="0.75" customHeight="1" hidden="1">
      <c r="A80" s="58"/>
      <c r="B80" s="57"/>
      <c r="C80" s="69" t="s">
        <v>58</v>
      </c>
      <c r="D80" s="59"/>
      <c r="E80" s="59"/>
      <c r="F80" s="60" t="e">
        <f t="shared" si="4"/>
        <v>#DIV/0!</v>
      </c>
      <c r="G80" s="61"/>
      <c r="H80" s="61"/>
      <c r="I80" s="61"/>
      <c r="J80" s="61"/>
      <c r="K80" s="61"/>
      <c r="L80" s="61"/>
    </row>
    <row r="81" spans="1:12" s="44" customFormat="1" ht="21" customHeight="1">
      <c r="A81" s="58"/>
      <c r="B81" s="57"/>
      <c r="C81" s="69" t="s">
        <v>108</v>
      </c>
      <c r="D81" s="59">
        <v>1.3</v>
      </c>
      <c r="E81" s="59">
        <v>1.3</v>
      </c>
      <c r="F81" s="60">
        <f t="shared" si="4"/>
        <v>100</v>
      </c>
      <c r="G81" s="61"/>
      <c r="H81" s="61"/>
      <c r="I81" s="61"/>
      <c r="J81" s="61"/>
      <c r="K81" s="61"/>
      <c r="L81" s="61"/>
    </row>
    <row r="82" spans="1:12" s="44" customFormat="1" ht="15.75" customHeight="1" hidden="1">
      <c r="A82" s="58"/>
      <c r="B82" s="57"/>
      <c r="C82" s="69" t="s">
        <v>69</v>
      </c>
      <c r="D82" s="59"/>
      <c r="E82" s="59"/>
      <c r="F82" s="60" t="e">
        <f t="shared" si="4"/>
        <v>#DIV/0!</v>
      </c>
      <c r="G82" s="61"/>
      <c r="H82" s="61"/>
      <c r="I82" s="61"/>
      <c r="J82" s="61"/>
      <c r="K82" s="61"/>
      <c r="L82" s="61"/>
    </row>
    <row r="83" spans="1:12" s="44" customFormat="1" ht="21" customHeight="1">
      <c r="A83" s="58"/>
      <c r="B83" s="57"/>
      <c r="C83" s="69" t="s">
        <v>94</v>
      </c>
      <c r="D83" s="59">
        <v>654.5</v>
      </c>
      <c r="E83" s="59"/>
      <c r="F83" s="60"/>
      <c r="G83" s="61"/>
      <c r="H83" s="61"/>
      <c r="I83" s="61"/>
      <c r="J83" s="61"/>
      <c r="K83" s="61"/>
      <c r="L83" s="61"/>
    </row>
    <row r="84" spans="1:12" s="44" customFormat="1" ht="10.5" customHeight="1">
      <c r="A84" s="58"/>
      <c r="B84" s="57"/>
      <c r="C84" s="69" t="s">
        <v>70</v>
      </c>
      <c r="D84" s="59">
        <v>194.7</v>
      </c>
      <c r="E84" s="59">
        <v>194.7</v>
      </c>
      <c r="F84" s="60">
        <f t="shared" si="4"/>
        <v>100</v>
      </c>
      <c r="G84" s="61"/>
      <c r="H84" s="61"/>
      <c r="I84" s="61"/>
      <c r="J84" s="61"/>
      <c r="K84" s="61"/>
      <c r="L84" s="61"/>
    </row>
    <row r="85" spans="1:12" s="44" customFormat="1" ht="10.5" customHeight="1">
      <c r="A85" s="58"/>
      <c r="B85" s="57"/>
      <c r="C85" s="69" t="s">
        <v>81</v>
      </c>
      <c r="D85" s="59">
        <v>6700</v>
      </c>
      <c r="E85" s="59">
        <v>6700</v>
      </c>
      <c r="F85" s="60">
        <f>E85/D85*100</f>
        <v>100</v>
      </c>
      <c r="G85" s="61"/>
      <c r="H85" s="61"/>
      <c r="I85" s="61"/>
      <c r="J85" s="61"/>
      <c r="K85" s="61"/>
      <c r="L85" s="61"/>
    </row>
    <row r="86" spans="1:12" s="44" customFormat="1" ht="21" customHeight="1">
      <c r="A86" s="58"/>
      <c r="B86" s="57"/>
      <c r="C86" s="69" t="s">
        <v>71</v>
      </c>
      <c r="D86" s="59">
        <v>16.1</v>
      </c>
      <c r="E86" s="59">
        <v>16.1</v>
      </c>
      <c r="F86" s="60">
        <f t="shared" si="4"/>
        <v>100</v>
      </c>
      <c r="G86" s="61"/>
      <c r="H86" s="61"/>
      <c r="I86" s="61"/>
      <c r="J86" s="61"/>
      <c r="K86" s="61"/>
      <c r="L86" s="61"/>
    </row>
    <row r="87" spans="1:12" s="44" customFormat="1" ht="25.5" customHeight="1" hidden="1">
      <c r="A87" s="58"/>
      <c r="B87" s="57"/>
      <c r="C87" s="69" t="s">
        <v>72</v>
      </c>
      <c r="D87" s="59"/>
      <c r="E87" s="59"/>
      <c r="F87" s="60" t="e">
        <f t="shared" si="4"/>
        <v>#DIV/0!</v>
      </c>
      <c r="G87" s="61"/>
      <c r="H87" s="61"/>
      <c r="I87" s="61"/>
      <c r="J87" s="61"/>
      <c r="K87" s="61"/>
      <c r="L87" s="61"/>
    </row>
    <row r="88" spans="1:12" s="44" customFormat="1" ht="21.75" customHeight="1" hidden="1">
      <c r="A88" s="58"/>
      <c r="B88" s="57"/>
      <c r="C88" s="69" t="s">
        <v>73</v>
      </c>
      <c r="D88" s="59"/>
      <c r="E88" s="59"/>
      <c r="F88" s="60" t="e">
        <f t="shared" si="4"/>
        <v>#DIV/0!</v>
      </c>
      <c r="G88" s="61"/>
      <c r="H88" s="61"/>
      <c r="I88" s="61"/>
      <c r="J88" s="61"/>
      <c r="K88" s="61"/>
      <c r="L88" s="61"/>
    </row>
    <row r="89" spans="1:12" s="44" customFormat="1" ht="13.5" customHeight="1" hidden="1">
      <c r="A89" s="58"/>
      <c r="B89" s="57"/>
      <c r="C89" s="69"/>
      <c r="D89" s="59"/>
      <c r="E89" s="59"/>
      <c r="F89" s="60" t="e">
        <f t="shared" si="4"/>
        <v>#DIV/0!</v>
      </c>
      <c r="G89" s="61"/>
      <c r="H89" s="61"/>
      <c r="I89" s="61"/>
      <c r="J89" s="61"/>
      <c r="K89" s="61"/>
      <c r="L89" s="61"/>
    </row>
    <row r="90" spans="1:12" s="44" customFormat="1" ht="0.75" customHeight="1" hidden="1">
      <c r="A90" s="58"/>
      <c r="B90" s="57"/>
      <c r="C90" s="69" t="s">
        <v>100</v>
      </c>
      <c r="D90" s="59"/>
      <c r="E90" s="59"/>
      <c r="F90" s="60" t="e">
        <f t="shared" si="4"/>
        <v>#DIV/0!</v>
      </c>
      <c r="G90" s="61"/>
      <c r="H90" s="61"/>
      <c r="I90" s="61"/>
      <c r="J90" s="61"/>
      <c r="K90" s="61"/>
      <c r="L90" s="61"/>
    </row>
    <row r="91" spans="1:12" s="44" customFormat="1" ht="12.75" customHeight="1" hidden="1">
      <c r="A91" s="58"/>
      <c r="B91" s="57"/>
      <c r="C91" s="69"/>
      <c r="D91" s="59"/>
      <c r="E91" s="59"/>
      <c r="F91" s="60"/>
      <c r="G91" s="61"/>
      <c r="H91" s="61"/>
      <c r="I91" s="61"/>
      <c r="J91" s="61"/>
      <c r="K91" s="61"/>
      <c r="L91" s="61"/>
    </row>
    <row r="92" spans="1:12" s="44" customFormat="1" ht="12.75" customHeight="1">
      <c r="A92" s="58">
        <v>18</v>
      </c>
      <c r="B92" s="57"/>
      <c r="C92" s="69" t="s">
        <v>115</v>
      </c>
      <c r="D92" s="77">
        <v>900</v>
      </c>
      <c r="E92" s="59">
        <v>900</v>
      </c>
      <c r="F92" s="60">
        <f t="shared" si="4"/>
        <v>100</v>
      </c>
      <c r="G92" s="61"/>
      <c r="H92" s="61"/>
      <c r="I92" s="61"/>
      <c r="J92" s="61"/>
      <c r="K92" s="61"/>
      <c r="L92" s="61"/>
    </row>
    <row r="93" spans="1:12" s="44" customFormat="1" ht="13.5" customHeight="1">
      <c r="A93" s="58">
        <v>19</v>
      </c>
      <c r="B93" s="57"/>
      <c r="C93" s="69" t="s">
        <v>75</v>
      </c>
      <c r="D93" s="59"/>
      <c r="E93" s="59">
        <v>-1092.2</v>
      </c>
      <c r="F93" s="60"/>
      <c r="G93" s="61"/>
      <c r="H93" s="61"/>
      <c r="I93" s="61"/>
      <c r="J93" s="61"/>
      <c r="K93" s="61"/>
      <c r="L93" s="61"/>
    </row>
    <row r="94" spans="1:12" s="5" customFormat="1" ht="12.75" customHeight="1">
      <c r="A94" s="34"/>
      <c r="B94" s="35"/>
      <c r="C94" s="20" t="s">
        <v>22</v>
      </c>
      <c r="D94" s="21">
        <f>D24+D25+D54+D27+D92+D26+D86+D90</f>
        <v>1242887.9200000002</v>
      </c>
      <c r="E94" s="21">
        <f>E24+E25+E27+E54+E93+E26+E86+E90+E92</f>
        <v>1282133.7000000002</v>
      </c>
      <c r="F94" s="22">
        <f>E94/D94*100</f>
        <v>103.15762824374382</v>
      </c>
      <c r="G94" s="31"/>
      <c r="H94" s="31"/>
      <c r="I94" s="31"/>
      <c r="J94" s="31"/>
      <c r="K94" s="31"/>
      <c r="L94" s="31"/>
    </row>
    <row r="95" spans="1:12" s="5" customFormat="1" ht="9.75" customHeight="1">
      <c r="A95" s="7"/>
      <c r="B95" s="29"/>
      <c r="C95" s="23" t="s">
        <v>23</v>
      </c>
      <c r="D95" s="30"/>
      <c r="E95" s="30"/>
      <c r="F95" s="7"/>
      <c r="G95" s="31"/>
      <c r="H95" s="31"/>
      <c r="I95" s="31"/>
      <c r="J95" s="31"/>
      <c r="K95" s="31"/>
      <c r="L95" s="31"/>
    </row>
    <row r="96" spans="1:12" s="44" customFormat="1" ht="12.75" customHeight="1">
      <c r="A96" s="58">
        <v>1</v>
      </c>
      <c r="B96" s="70" t="s">
        <v>32</v>
      </c>
      <c r="C96" s="71" t="s">
        <v>64</v>
      </c>
      <c r="D96" s="59">
        <v>216294.5</v>
      </c>
      <c r="E96" s="59">
        <v>201579</v>
      </c>
      <c r="F96" s="60">
        <f aca="true" t="shared" si="5" ref="F96:F107">E96/D96*100</f>
        <v>93.19654452609753</v>
      </c>
      <c r="G96" s="61"/>
      <c r="H96" s="61"/>
      <c r="I96" s="61"/>
      <c r="J96" s="61"/>
      <c r="K96" s="61"/>
      <c r="L96" s="61"/>
    </row>
    <row r="97" spans="1:12" s="44" customFormat="1" ht="15" customHeight="1">
      <c r="A97" s="58">
        <v>2</v>
      </c>
      <c r="B97" s="70" t="s">
        <v>33</v>
      </c>
      <c r="C97" s="71" t="s">
        <v>24</v>
      </c>
      <c r="D97" s="59">
        <v>7876.8</v>
      </c>
      <c r="E97" s="59">
        <v>7872.7</v>
      </c>
      <c r="F97" s="60">
        <f t="shared" si="5"/>
        <v>99.94794840544384</v>
      </c>
      <c r="G97" s="61"/>
      <c r="H97" s="61"/>
      <c r="I97" s="61"/>
      <c r="J97" s="61"/>
      <c r="K97" s="61"/>
      <c r="L97" s="61"/>
    </row>
    <row r="98" spans="1:12" s="44" customFormat="1" ht="15" customHeight="1">
      <c r="A98" s="58">
        <v>3</v>
      </c>
      <c r="B98" s="70" t="s">
        <v>34</v>
      </c>
      <c r="C98" s="71" t="s">
        <v>25</v>
      </c>
      <c r="D98" s="59">
        <v>81816.7</v>
      </c>
      <c r="E98" s="59">
        <v>77780</v>
      </c>
      <c r="F98" s="60">
        <f t="shared" si="5"/>
        <v>95.06616619834337</v>
      </c>
      <c r="G98" s="61"/>
      <c r="H98" s="61"/>
      <c r="I98" s="61"/>
      <c r="J98" s="61"/>
      <c r="K98" s="61"/>
      <c r="L98" s="61"/>
    </row>
    <row r="99" spans="1:12" s="44" customFormat="1" ht="12" customHeight="1">
      <c r="A99" s="58">
        <v>4</v>
      </c>
      <c r="B99" s="70" t="s">
        <v>35</v>
      </c>
      <c r="C99" s="71" t="s">
        <v>26</v>
      </c>
      <c r="D99" s="59">
        <v>135653.1</v>
      </c>
      <c r="E99" s="59">
        <v>133609.8</v>
      </c>
      <c r="F99" s="60">
        <f t="shared" si="5"/>
        <v>98.49373143702576</v>
      </c>
      <c r="G99" s="61"/>
      <c r="H99" s="61"/>
      <c r="I99" s="61"/>
      <c r="J99" s="61"/>
      <c r="K99" s="61"/>
      <c r="L99" s="61"/>
    </row>
    <row r="100" spans="1:12" s="44" customFormat="1" ht="12.75" customHeight="1">
      <c r="A100" s="58">
        <v>5</v>
      </c>
      <c r="B100" s="70" t="s">
        <v>36</v>
      </c>
      <c r="C100" s="71" t="s">
        <v>27</v>
      </c>
      <c r="D100" s="59">
        <v>673958.9</v>
      </c>
      <c r="E100" s="59">
        <v>664326.9</v>
      </c>
      <c r="F100" s="60">
        <f t="shared" si="5"/>
        <v>98.57083273178824</v>
      </c>
      <c r="G100" s="61"/>
      <c r="H100" s="61"/>
      <c r="I100" s="61"/>
      <c r="J100" s="61"/>
      <c r="K100" s="61"/>
      <c r="L100" s="61"/>
    </row>
    <row r="101" spans="1:12" s="44" customFormat="1" ht="11.25" customHeight="1">
      <c r="A101" s="58">
        <v>6</v>
      </c>
      <c r="B101" s="70" t="s">
        <v>37</v>
      </c>
      <c r="C101" s="71" t="s">
        <v>28</v>
      </c>
      <c r="D101" s="59">
        <v>38444</v>
      </c>
      <c r="E101" s="59">
        <v>37722.1</v>
      </c>
      <c r="F101" s="60">
        <f t="shared" si="5"/>
        <v>98.12220372489855</v>
      </c>
      <c r="G101" s="61"/>
      <c r="H101" s="61"/>
      <c r="I101" s="61"/>
      <c r="J101" s="61"/>
      <c r="K101" s="61"/>
      <c r="L101" s="61"/>
    </row>
    <row r="102" spans="1:12" s="44" customFormat="1" ht="0.75" customHeight="1">
      <c r="A102" s="58">
        <v>7</v>
      </c>
      <c r="B102" s="70" t="s">
        <v>38</v>
      </c>
      <c r="C102" s="71" t="s">
        <v>29</v>
      </c>
      <c r="D102" s="59"/>
      <c r="E102" s="59"/>
      <c r="F102" s="60" t="e">
        <f t="shared" si="5"/>
        <v>#DIV/0!</v>
      </c>
      <c r="G102" s="61"/>
      <c r="H102" s="61"/>
      <c r="I102" s="61"/>
      <c r="J102" s="61"/>
      <c r="K102" s="61"/>
      <c r="L102" s="61"/>
    </row>
    <row r="103" spans="1:12" s="44" customFormat="1" ht="12" customHeight="1">
      <c r="A103" s="58">
        <v>8</v>
      </c>
      <c r="B103" s="70" t="s">
        <v>39</v>
      </c>
      <c r="C103" s="71" t="s">
        <v>30</v>
      </c>
      <c r="D103" s="59">
        <v>19666.3</v>
      </c>
      <c r="E103" s="59">
        <v>18955.2</v>
      </c>
      <c r="F103" s="60">
        <f t="shared" si="5"/>
        <v>96.3841698743536</v>
      </c>
      <c r="G103" s="61"/>
      <c r="H103" s="61"/>
      <c r="I103" s="61"/>
      <c r="J103" s="61"/>
      <c r="K103" s="61"/>
      <c r="L103" s="61"/>
    </row>
    <row r="104" spans="1:12" s="44" customFormat="1" ht="11.25" customHeight="1">
      <c r="A104" s="58">
        <v>9</v>
      </c>
      <c r="B104" s="70" t="s">
        <v>65</v>
      </c>
      <c r="C104" s="71" t="s">
        <v>84</v>
      </c>
      <c r="D104" s="59">
        <v>91252.6</v>
      </c>
      <c r="E104" s="59">
        <v>89440.3</v>
      </c>
      <c r="F104" s="60">
        <f t="shared" si="5"/>
        <v>98.01397439634596</v>
      </c>
      <c r="G104" s="61"/>
      <c r="H104" s="61"/>
      <c r="I104" s="61"/>
      <c r="J104" s="61"/>
      <c r="K104" s="61"/>
      <c r="L104" s="61"/>
    </row>
    <row r="105" spans="1:12" s="44" customFormat="1" ht="11.25" customHeight="1">
      <c r="A105" s="58"/>
      <c r="B105" s="70" t="s">
        <v>91</v>
      </c>
      <c r="C105" s="71" t="s">
        <v>92</v>
      </c>
      <c r="D105" s="59">
        <v>2210</v>
      </c>
      <c r="E105" s="59">
        <v>2210</v>
      </c>
      <c r="F105" s="60">
        <f t="shared" si="5"/>
        <v>100</v>
      </c>
      <c r="G105" s="61"/>
      <c r="H105" s="61"/>
      <c r="I105" s="61"/>
      <c r="J105" s="61"/>
      <c r="K105" s="61"/>
      <c r="L105" s="61"/>
    </row>
    <row r="106" spans="1:12" s="11" customFormat="1" ht="13.5" customHeight="1">
      <c r="A106" s="58">
        <v>10</v>
      </c>
      <c r="B106" s="70" t="s">
        <v>66</v>
      </c>
      <c r="C106" s="71" t="s">
        <v>67</v>
      </c>
      <c r="D106" s="59">
        <v>8095.2</v>
      </c>
      <c r="E106" s="59">
        <v>7591.8</v>
      </c>
      <c r="F106" s="60">
        <f t="shared" si="5"/>
        <v>93.78150014823599</v>
      </c>
      <c r="G106" s="16"/>
      <c r="H106" s="16"/>
      <c r="I106" s="16"/>
      <c r="J106" s="16"/>
      <c r="K106" s="16"/>
      <c r="L106" s="16"/>
    </row>
    <row r="107" spans="1:12" s="5" customFormat="1" ht="10.5" customHeight="1">
      <c r="A107" s="34"/>
      <c r="B107" s="36"/>
      <c r="C107" s="20" t="s">
        <v>31</v>
      </c>
      <c r="D107" s="21">
        <f>SUM(D96:D106)</f>
        <v>1275268.1</v>
      </c>
      <c r="E107" s="21">
        <f>SUM(E96:E106)</f>
        <v>1241087.8</v>
      </c>
      <c r="F107" s="22">
        <f t="shared" si="5"/>
        <v>97.31975574390984</v>
      </c>
      <c r="G107" s="31"/>
      <c r="H107" s="31"/>
      <c r="I107" s="31"/>
      <c r="J107" s="79" t="s">
        <v>116</v>
      </c>
      <c r="K107" s="31"/>
      <c r="L107" s="31"/>
    </row>
    <row r="108" spans="1:12" s="44" customFormat="1" ht="48" customHeight="1">
      <c r="A108" s="81"/>
      <c r="B108" s="82"/>
      <c r="C108" s="82"/>
      <c r="D108" s="82"/>
      <c r="E108" s="82"/>
      <c r="F108" s="72"/>
      <c r="G108" s="72"/>
      <c r="H108" s="72"/>
      <c r="I108" s="61"/>
      <c r="J108" s="61"/>
      <c r="K108" s="61"/>
      <c r="L108" s="61"/>
    </row>
    <row r="109" spans="1:12" s="5" customFormat="1" ht="12.75" hidden="1">
      <c r="A109" s="37"/>
      <c r="B109" s="8"/>
      <c r="C109" s="38"/>
      <c r="D109" s="39"/>
      <c r="E109" s="39"/>
      <c r="F109" s="37"/>
      <c r="G109" s="31"/>
      <c r="H109" s="31"/>
      <c r="I109" s="31"/>
      <c r="J109" s="31"/>
      <c r="K109" s="31"/>
      <c r="L109" s="31"/>
    </row>
    <row r="110" spans="1:12" s="5" customFormat="1" ht="6" customHeight="1" hidden="1">
      <c r="A110" s="37"/>
      <c r="B110" s="8"/>
      <c r="C110" s="38"/>
      <c r="D110" s="39"/>
      <c r="E110" s="39"/>
      <c r="F110" s="37"/>
      <c r="G110" s="31"/>
      <c r="H110" s="31"/>
      <c r="I110" s="31"/>
      <c r="J110" s="31"/>
      <c r="K110" s="31"/>
      <c r="L110" s="31"/>
    </row>
    <row r="111" spans="1:12" s="5" customFormat="1" ht="34.5" customHeight="1">
      <c r="A111" s="78" t="s">
        <v>113</v>
      </c>
      <c r="B111" s="8"/>
      <c r="C111" s="38"/>
      <c r="D111" s="37"/>
      <c r="E111" s="37"/>
      <c r="F111" s="37"/>
      <c r="G111" s="31"/>
      <c r="H111" s="31"/>
      <c r="I111" s="31"/>
      <c r="J111" s="31"/>
      <c r="K111" s="31"/>
      <c r="L111" s="31"/>
    </row>
    <row r="112" spans="1:12" s="5" customFormat="1" ht="9.75" customHeight="1">
      <c r="A112" s="37"/>
      <c r="B112" s="8"/>
      <c r="C112" s="38"/>
      <c r="D112" s="39"/>
      <c r="E112" s="39"/>
      <c r="F112" s="37"/>
      <c r="G112" s="31"/>
      <c r="H112" s="31"/>
      <c r="I112" s="31"/>
      <c r="J112" s="31"/>
      <c r="K112" s="31"/>
      <c r="L112" s="31"/>
    </row>
    <row r="113" spans="1:6" s="5" customFormat="1" ht="12.75">
      <c r="A113" s="3"/>
      <c r="B113" s="4"/>
      <c r="C113" s="3"/>
      <c r="D113" s="3"/>
      <c r="E113" s="3"/>
      <c r="F113" s="3"/>
    </row>
    <row r="114" spans="1:6" s="5" customFormat="1" ht="12.75">
      <c r="A114" s="3"/>
      <c r="B114" s="4"/>
      <c r="C114" s="3"/>
      <c r="D114" s="3"/>
      <c r="E114" s="3"/>
      <c r="F114" s="3"/>
    </row>
    <row r="115" spans="1:6" s="11" customFormat="1" ht="12">
      <c r="A115" s="24"/>
      <c r="B115" s="25"/>
      <c r="C115" s="24"/>
      <c r="D115" s="24"/>
      <c r="E115" s="24"/>
      <c r="F115" s="24"/>
    </row>
    <row r="116" spans="1:6" s="11" customFormat="1" ht="12">
      <c r="A116" s="24"/>
      <c r="B116" s="25"/>
      <c r="C116" s="24"/>
      <c r="D116" s="24"/>
      <c r="E116" s="24"/>
      <c r="F116" s="24"/>
    </row>
    <row r="117" spans="1:6" s="11" customFormat="1" ht="12">
      <c r="A117" s="24"/>
      <c r="B117" s="25"/>
      <c r="C117" s="24"/>
      <c r="D117" s="24"/>
      <c r="E117" s="24"/>
      <c r="F117" s="24"/>
    </row>
    <row r="118" spans="1:6" s="11" customFormat="1" ht="12">
      <c r="A118" s="24"/>
      <c r="B118" s="25"/>
      <c r="C118" s="24"/>
      <c r="D118" s="24"/>
      <c r="E118" s="24"/>
      <c r="F118" s="24"/>
    </row>
    <row r="119" spans="1:6" s="11" customFormat="1" ht="12">
      <c r="A119" s="24"/>
      <c r="B119" s="25"/>
      <c r="C119" s="24"/>
      <c r="D119" s="24"/>
      <c r="E119" s="24"/>
      <c r="F119" s="24"/>
    </row>
    <row r="120" spans="1:6" s="11" customFormat="1" ht="12">
      <c r="A120" s="24"/>
      <c r="B120" s="25"/>
      <c r="C120" s="24"/>
      <c r="D120" s="24"/>
      <c r="E120" s="24"/>
      <c r="F120" s="24"/>
    </row>
    <row r="121" spans="1:6" s="11" customFormat="1" ht="0.75" customHeight="1" hidden="1">
      <c r="A121" s="24"/>
      <c r="B121" s="25"/>
      <c r="C121" s="24"/>
      <c r="D121" s="24"/>
      <c r="E121" s="24"/>
      <c r="F121" s="24"/>
    </row>
    <row r="122" spans="1:6" s="11" customFormat="1" ht="12" hidden="1">
      <c r="A122" s="24"/>
      <c r="B122" s="25"/>
      <c r="C122" s="24"/>
      <c r="D122" s="24"/>
      <c r="E122" s="24"/>
      <c r="F122" s="24"/>
    </row>
    <row r="123" spans="1:6" s="11" customFormat="1" ht="12" hidden="1">
      <c r="A123" s="24"/>
      <c r="B123" s="25"/>
      <c r="C123" s="24"/>
      <c r="D123" s="24"/>
      <c r="E123" s="24"/>
      <c r="F123" s="24"/>
    </row>
    <row r="124" spans="1:6" s="11" customFormat="1" ht="12" hidden="1">
      <c r="A124" s="24"/>
      <c r="B124" s="25"/>
      <c r="C124" s="24"/>
      <c r="D124" s="24"/>
      <c r="E124" s="24"/>
      <c r="F124" s="24"/>
    </row>
    <row r="125" spans="1:6" s="11" customFormat="1" ht="12" hidden="1">
      <c r="A125" s="24"/>
      <c r="B125" s="25"/>
      <c r="C125" s="24"/>
      <c r="D125" s="24"/>
      <c r="E125" s="24"/>
      <c r="F125" s="24"/>
    </row>
    <row r="126" spans="1:6" s="11" customFormat="1" ht="0.75" customHeight="1" hidden="1">
      <c r="A126" s="24"/>
      <c r="B126" s="25"/>
      <c r="C126" s="24"/>
      <c r="D126" s="24"/>
      <c r="E126" s="24"/>
      <c r="F126" s="24"/>
    </row>
    <row r="127" spans="1:6" s="11" customFormat="1" ht="12" hidden="1">
      <c r="A127" s="24"/>
      <c r="B127" s="25"/>
      <c r="C127" s="24"/>
      <c r="D127" s="24"/>
      <c r="E127" s="24"/>
      <c r="F127" s="24"/>
    </row>
    <row r="128" spans="1:6" s="11" customFormat="1" ht="12" hidden="1">
      <c r="A128" s="24"/>
      <c r="B128" s="25"/>
      <c r="C128" s="24"/>
      <c r="D128" s="24"/>
      <c r="E128" s="24"/>
      <c r="F128" s="24"/>
    </row>
    <row r="129" spans="1:6" s="11" customFormat="1" ht="12" hidden="1">
      <c r="A129" s="24"/>
      <c r="B129" s="25"/>
      <c r="C129" s="24"/>
      <c r="D129" s="24"/>
      <c r="E129" s="24"/>
      <c r="F129" s="24"/>
    </row>
    <row r="130" spans="1:6" s="11" customFormat="1" ht="12" hidden="1">
      <c r="A130" s="24"/>
      <c r="B130" s="25"/>
      <c r="C130" s="24"/>
      <c r="D130" s="24"/>
      <c r="E130" s="24"/>
      <c r="F130" s="24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0.75" customHeight="1"/>
    <row r="145" ht="12.75" hidden="1"/>
    <row r="146" ht="12.75" hidden="1"/>
    <row r="147" ht="12.75" hidden="1"/>
    <row r="148" ht="12.75" hidden="1"/>
    <row r="149" ht="12.75" hidden="1"/>
  </sheetData>
  <sheetProtection/>
  <mergeCells count="2">
    <mergeCell ref="C1:E1"/>
    <mergeCell ref="A108:E108"/>
  </mergeCells>
  <printOptions horizontalCentered="1"/>
  <pageMargins left="0.2362204724409449" right="0" top="0.5905511811023623" bottom="0.4330708661417323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cp:lastPrinted>2017-02-06T22:34:16Z</cp:lastPrinted>
  <dcterms:created xsi:type="dcterms:W3CDTF">2006-05-15T00:36:43Z</dcterms:created>
  <dcterms:modified xsi:type="dcterms:W3CDTF">2017-02-08T00:05:20Z</dcterms:modified>
  <cp:category/>
  <cp:version/>
  <cp:contentType/>
  <cp:contentStatus/>
</cp:coreProperties>
</file>