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0" windowWidth="15480" windowHeight="13395" firstSheet="1" activeTab="1"/>
  </bookViews>
  <sheets>
    <sheet name="Лист1" sheetId="1" state="hidden" r:id="rId1"/>
    <sheet name="01.07.17" sheetId="2" r:id="rId2"/>
  </sheets>
  <definedNames/>
  <calcPr fullCalcOnLoad="1"/>
</workbook>
</file>

<file path=xl/sharedStrings.xml><?xml version="1.0" encoding="utf-8"?>
<sst xmlns="http://schemas.openxmlformats.org/spreadsheetml/2006/main" count="122" uniqueCount="120">
  <si>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</si>
  <si>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</si>
  <si>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</si>
  <si>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</si>
  <si>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</si>
  <si>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</si>
  <si>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</si>
  <si>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</si>
  <si>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</si>
  <si>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</si>
  <si>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</si>
  <si>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</si>
  <si>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</si>
  <si>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</si>
  <si>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</si>
  <si>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</si>
  <si>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</si>
  <si>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</si>
  <si>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</si>
  <si>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</si>
  <si>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</si>
  <si>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</si>
  <si>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</si>
  <si>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</si>
  <si>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</si>
  <si>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</si>
  <si>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</si>
  <si>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</si>
  <si>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</si>
  <si>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</si>
  <si>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</si>
  <si>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</si>
  <si>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</si>
  <si>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</si>
  <si>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</si>
  <si>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</si>
  <si>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</si>
  <si>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</si>
  <si>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</si>
  <si>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</si>
  <si>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</si>
  <si>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</si>
  <si>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</si>
  <si>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</si>
  <si>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</si>
  <si>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</si>
  <si>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</si>
  <si>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</si>
  <si>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</si>
  <si>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</si>
  <si>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</si>
  <si>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</si>
  <si>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</si>
  <si>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</si>
  <si>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</si>
  <si>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</si>
  <si>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</si>
  <si>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</si>
  <si>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</si>
  <si>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</si>
  <si>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</si>
  <si>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</si>
  <si>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</si>
  <si>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</si>
  <si>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</si>
  <si>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</si>
  <si>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</si>
  <si>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</si>
  <si>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</si>
  <si>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</si>
  <si>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</si>
  <si>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</si>
  <si>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</si>
  <si>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</si>
  <si>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</si>
  <si>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</si>
  <si>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</si>
  <si>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</si>
  <si>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</si>
  <si>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</si>
  <si>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</si>
  <si>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</si>
  <si>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</si>
  <si>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</si>
  <si>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</si>
  <si>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</si>
  <si>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</si>
  <si>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</si>
  <si>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</si>
  <si>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</si>
  <si>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</si>
  <si>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</si>
  <si>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</si>
  <si>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</si>
  <si>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</si>
  <si>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</si>
  <si>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</si>
  <si>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</si>
  <si>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</si>
  <si>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жилищно-комунального хозяйства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</si>
  <si>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</si>
  <si>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</si>
  <si>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Субсидии на проектирование и строительство,реконструкцию, модернизацию, капитальный ремонт объектов водопроводного хозяйства</t>
  </si>
  <si>
    <t>Субвенция на проведение Всеросийской сельсхохозяйственной переписи в 2016 году</t>
  </si>
  <si>
    <t>Субсидия на регитрацию и учет граждан, имеющих право на получение жилищных субсидий</t>
  </si>
  <si>
    <t>Мероприятия по созданию условий для  получения детьми-инвалидами качественного образования</t>
  </si>
  <si>
    <t>Счубсидии на мероприятия гос.программы "Доступная среда"</t>
  </si>
  <si>
    <t>Субсидиина государственную поддержку малого и среднего предпринимательства</t>
  </si>
  <si>
    <t>Субсидии на проектирование, строительство подъездных автомобил.дорог, подъездов к зем.участкам предост.гражданам</t>
  </si>
  <si>
    <t>Заместитель главы администрации -  начальник финансового управления                                                     С.Л. Черных</t>
  </si>
  <si>
    <t>Грант МФЦ</t>
  </si>
  <si>
    <t xml:space="preserve"> </t>
  </si>
  <si>
    <t>Субсидии на  обеспечение мероприятий по модернизации систем коммун.инфраструктуры за счет средств, поступивших от гос.корпорации Фонда содействия реформирования ЖКХ</t>
  </si>
  <si>
    <t xml:space="preserve">Мероприятия по знергосбережению и повышению энергетической эффективности систем коммунальной ифраструктуры </t>
  </si>
  <si>
    <t>Безвозмезные  поступления от негосудрственных организаций</t>
  </si>
  <si>
    <t>Сведения о ходе исполнении бюджета Арсеньевского городского округа                                    на   01.07. 2017 год</t>
  </si>
  <si>
    <t>Субсидия на поддержкумуниципальных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</si>
  <si>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населения(городских парков)</t>
  </si>
  <si>
    <t>Результат исполнения бюджета (дефицит/профицит)</t>
  </si>
  <si>
    <t>Субсидии на мероприятия  гос.программы "Доступная  среда"(дошк.+ допол.образ.)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</si>
</sst>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7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6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175" fontId="6" fillId="0" borderId="10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5" fontId="6" fillId="0" borderId="11" xfId="0" applyNumberFormat="1" applyFont="1" applyBorder="1" applyAlignment="1">
      <alignment/>
    </xf>
    <xf numFmtId="0" fontId="2" fillId="34" borderId="3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0.00390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85" t="s">
        <v>115</v>
      </c>
      <c r="D1" s="85"/>
      <c r="E1" s="85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422247.3</v>
      </c>
      <c r="E8" s="59">
        <v>208052.9</v>
      </c>
      <c r="F8" s="60">
        <f aca="true" t="shared" si="0" ref="F8:F20">E8/D8*100</f>
        <v>49.27276029947379</v>
      </c>
    </row>
    <row r="9" spans="1:6" s="44" customFormat="1" ht="12.75" customHeight="1">
      <c r="A9" s="57">
        <v>2</v>
      </c>
      <c r="B9" s="57"/>
      <c r="C9" s="58" t="s">
        <v>79</v>
      </c>
      <c r="D9" s="59">
        <v>11108</v>
      </c>
      <c r="E9" s="59">
        <v>5202.4</v>
      </c>
      <c r="F9" s="60">
        <f t="shared" si="0"/>
        <v>46.83471371984155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58000</v>
      </c>
      <c r="E10" s="59">
        <v>27557.2</v>
      </c>
      <c r="F10" s="60">
        <f t="shared" si="0"/>
        <v>47.51241379310345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7100</v>
      </c>
      <c r="E11" s="59">
        <v>526.4</v>
      </c>
      <c r="F11" s="60">
        <f t="shared" si="0"/>
        <v>7.4140845070422525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43700</v>
      </c>
      <c r="E12" s="59">
        <v>19605.7</v>
      </c>
      <c r="F12" s="60">
        <f t="shared" si="0"/>
        <v>44.864302059496566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5500</v>
      </c>
      <c r="E13" s="59">
        <v>2603.5</v>
      </c>
      <c r="F13" s="60">
        <f t="shared" si="0"/>
        <v>47.336363636363636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20000</v>
      </c>
      <c r="E14" s="59">
        <v>11357</v>
      </c>
      <c r="F14" s="60">
        <f t="shared" si="0"/>
        <v>56.785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72328</v>
      </c>
      <c r="E15" s="59">
        <v>41357.4</v>
      </c>
      <c r="F15" s="60">
        <f t="shared" si="0"/>
        <v>57.180345094569184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1420</v>
      </c>
      <c r="E17" s="59">
        <v>680.2</v>
      </c>
      <c r="F17" s="60">
        <f t="shared" si="0"/>
        <v>47.90140845070423</v>
      </c>
    </row>
    <row r="18" spans="1:6" s="44" customFormat="1" ht="12.75" customHeight="1">
      <c r="A18" s="57">
        <v>10</v>
      </c>
      <c r="B18" s="57"/>
      <c r="C18" s="58" t="s">
        <v>98</v>
      </c>
      <c r="D18" s="59">
        <v>3838</v>
      </c>
      <c r="E18" s="59">
        <v>3870.6</v>
      </c>
      <c r="F18" s="60">
        <f t="shared" si="0"/>
        <v>100.84940072954664</v>
      </c>
    </row>
    <row r="19" spans="1:6" s="44" customFormat="1" ht="12.75" customHeight="1">
      <c r="A19" s="57">
        <v>11</v>
      </c>
      <c r="B19" s="57"/>
      <c r="C19" s="58" t="s">
        <v>18</v>
      </c>
      <c r="D19" s="59">
        <v>5000</v>
      </c>
      <c r="E19" s="59">
        <v>2908</v>
      </c>
      <c r="F19" s="60">
        <f t="shared" si="0"/>
        <v>58.160000000000004</v>
      </c>
    </row>
    <row r="20" spans="1:6" s="44" customFormat="1" ht="12.75" customHeight="1">
      <c r="A20" s="57">
        <v>12</v>
      </c>
      <c r="B20" s="57"/>
      <c r="C20" s="58" t="s">
        <v>62</v>
      </c>
      <c r="D20" s="59">
        <v>4000</v>
      </c>
      <c r="E20" s="59">
        <v>2163.4</v>
      </c>
      <c r="F20" s="60">
        <f t="shared" si="0"/>
        <v>54.08500000000001</v>
      </c>
    </row>
    <row r="21" spans="1:6" s="44" customFormat="1" ht="12" customHeight="1">
      <c r="A21" s="57">
        <v>13</v>
      </c>
      <c r="B21" s="57"/>
      <c r="C21" s="58" t="s">
        <v>49</v>
      </c>
      <c r="D21" s="59"/>
      <c r="E21" s="59">
        <v>82.5</v>
      </c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5600</v>
      </c>
      <c r="E22" s="59">
        <v>2928.4</v>
      </c>
      <c r="F22" s="60">
        <f aca="true" t="shared" si="1" ref="F22:F27">E22/D22*100</f>
        <v>52.292857142857144</v>
      </c>
    </row>
    <row r="23" spans="1:6" s="44" customFormat="1" ht="12.75" customHeight="1">
      <c r="A23" s="57">
        <v>15</v>
      </c>
      <c r="B23" s="57"/>
      <c r="C23" s="58" t="s">
        <v>68</v>
      </c>
      <c r="D23" s="59">
        <v>3080</v>
      </c>
      <c r="E23" s="59">
        <v>2120.6</v>
      </c>
      <c r="F23" s="60">
        <f t="shared" si="1"/>
        <v>68.85064935064935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662921.3</v>
      </c>
      <c r="E24" s="14">
        <f>SUM(E8:E23)</f>
        <v>331016.2</v>
      </c>
      <c r="F24" s="15">
        <f t="shared" si="1"/>
        <v>49.93295584257136</v>
      </c>
    </row>
    <row r="25" spans="1:12" s="44" customFormat="1" ht="11.25" customHeight="1">
      <c r="A25" s="58">
        <v>16</v>
      </c>
      <c r="B25" s="57"/>
      <c r="C25" s="82" t="s">
        <v>19</v>
      </c>
      <c r="D25" s="83">
        <v>1932</v>
      </c>
      <c r="E25" s="83">
        <v>966</v>
      </c>
      <c r="F25" s="81">
        <f t="shared" si="1"/>
        <v>50</v>
      </c>
      <c r="G25" s="61"/>
      <c r="H25" s="61"/>
      <c r="I25" s="61"/>
      <c r="J25" s="61"/>
      <c r="K25" s="61"/>
      <c r="L25" s="61"/>
    </row>
    <row r="26" spans="1:12" s="44" customFormat="1" ht="0.75" customHeight="1">
      <c r="A26" s="62"/>
      <c r="B26" s="63"/>
      <c r="C26" s="82" t="s">
        <v>91</v>
      </c>
      <c r="D26" s="80"/>
      <c r="E26" s="80"/>
      <c r="F26" s="81" t="e">
        <f t="shared" si="1"/>
        <v>#DIV/0!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82" t="s">
        <v>76</v>
      </c>
      <c r="D27" s="80">
        <f>D29+D31+D32+D33+D34+D38+D35+D36+D37+D41+D42+D43+D44+D45+D46+D49+D50+D51+D52+D30+D53+D39+D48+D47</f>
        <v>137552.5</v>
      </c>
      <c r="E27" s="80">
        <f>E29+E31+E32+E33+E34+E38+E35+E36+E37+E41+E42+E43+E44+E45+E46+E49+E50+E51+E52+E30+E53+E39+E48+E47</f>
        <v>32992.7</v>
      </c>
      <c r="F27" s="81">
        <f t="shared" si="1"/>
        <v>23.98553279656858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23.25" customHeight="1">
      <c r="A29" s="17"/>
      <c r="B29" s="18"/>
      <c r="C29" s="68" t="s">
        <v>93</v>
      </c>
      <c r="D29" s="73">
        <v>7842</v>
      </c>
      <c r="E29" s="19">
        <v>3183.5</v>
      </c>
      <c r="F29" s="10">
        <f aca="true" t="shared" si="2" ref="F29:F39">E29/D29*100</f>
        <v>40.595511349145625</v>
      </c>
      <c r="G29" s="16"/>
      <c r="H29" s="16"/>
      <c r="I29" s="16"/>
      <c r="J29" s="16"/>
      <c r="K29" s="16"/>
      <c r="L29" s="16"/>
    </row>
    <row r="30" spans="1:12" s="11" customFormat="1" ht="30.75" customHeight="1" hidden="1">
      <c r="A30" s="17"/>
      <c r="B30" s="18"/>
      <c r="C30" s="65" t="s">
        <v>99</v>
      </c>
      <c r="D30" s="74"/>
      <c r="E30" s="19"/>
      <c r="F30" s="10" t="e">
        <f t="shared" si="2"/>
        <v>#DIV/0!</v>
      </c>
      <c r="G30" s="16"/>
      <c r="H30" s="16"/>
      <c r="I30" s="16"/>
      <c r="J30" s="16"/>
      <c r="K30" s="16"/>
      <c r="L30" s="16"/>
    </row>
    <row r="31" spans="1:12" s="44" customFormat="1" ht="22.5" customHeight="1" hidden="1">
      <c r="A31" s="62"/>
      <c r="B31" s="63"/>
      <c r="C31" s="65" t="s">
        <v>105</v>
      </c>
      <c r="D31" s="74"/>
      <c r="E31" s="64"/>
      <c r="F31" s="60" t="e">
        <f t="shared" si="2"/>
        <v>#DIV/0!</v>
      </c>
      <c r="G31" s="61"/>
      <c r="H31" s="61"/>
      <c r="I31" s="61"/>
      <c r="J31" s="61"/>
      <c r="K31" s="61"/>
      <c r="L31" s="61"/>
    </row>
    <row r="32" spans="1:12" s="44" customFormat="1" ht="19.5" customHeight="1">
      <c r="A32" s="62"/>
      <c r="B32" s="63"/>
      <c r="C32" s="65" t="s">
        <v>108</v>
      </c>
      <c r="D32" s="74">
        <v>2828.7</v>
      </c>
      <c r="E32" s="64"/>
      <c r="F32" s="60">
        <f t="shared" si="2"/>
        <v>0</v>
      </c>
      <c r="G32" s="61"/>
      <c r="H32" s="61"/>
      <c r="I32" s="61"/>
      <c r="J32" s="61"/>
      <c r="K32" s="61"/>
      <c r="L32" s="61"/>
    </row>
    <row r="33" spans="1:12" s="44" customFormat="1" ht="13.5" customHeight="1">
      <c r="A33" s="62"/>
      <c r="B33" s="63"/>
      <c r="C33" s="65" t="s">
        <v>106</v>
      </c>
      <c r="D33" s="74">
        <v>77.7</v>
      </c>
      <c r="E33" s="64"/>
      <c r="F33" s="60">
        <f t="shared" si="2"/>
        <v>0</v>
      </c>
      <c r="G33" s="61"/>
      <c r="H33" s="61"/>
      <c r="I33" s="61"/>
      <c r="J33" s="61"/>
      <c r="K33" s="61"/>
      <c r="L33" s="61"/>
    </row>
    <row r="34" spans="1:12" s="44" customFormat="1" ht="13.5" customHeight="1">
      <c r="A34" s="62"/>
      <c r="B34" s="63"/>
      <c r="C34" s="65" t="s">
        <v>101</v>
      </c>
      <c r="D34" s="73">
        <v>7758.5</v>
      </c>
      <c r="E34" s="64"/>
      <c r="F34" s="60">
        <f t="shared" si="2"/>
        <v>0</v>
      </c>
      <c r="G34" s="61"/>
      <c r="H34" s="61"/>
      <c r="I34" s="61"/>
      <c r="J34" s="61"/>
      <c r="K34" s="61"/>
      <c r="L34" s="61"/>
    </row>
    <row r="35" spans="1:12" s="44" customFormat="1" ht="23.25" customHeight="1">
      <c r="A35" s="62"/>
      <c r="B35" s="63"/>
      <c r="C35" s="65" t="s">
        <v>100</v>
      </c>
      <c r="D35" s="73">
        <v>36259.7</v>
      </c>
      <c r="E35" s="64"/>
      <c r="F35" s="60">
        <f t="shared" si="2"/>
        <v>0</v>
      </c>
      <c r="G35" s="61"/>
      <c r="H35" s="61"/>
      <c r="I35" s="61"/>
      <c r="J35" s="61"/>
      <c r="K35" s="61"/>
      <c r="L35" s="61"/>
    </row>
    <row r="36" spans="1:12" s="44" customFormat="1" ht="11.25" customHeight="1">
      <c r="A36" s="62"/>
      <c r="B36" s="63"/>
      <c r="C36" s="65" t="s">
        <v>119</v>
      </c>
      <c r="D36" s="74">
        <v>2255.6</v>
      </c>
      <c r="E36" s="64"/>
      <c r="F36" s="60">
        <f t="shared" si="2"/>
        <v>0</v>
      </c>
      <c r="G36" s="61"/>
      <c r="H36" s="61"/>
      <c r="I36" s="61"/>
      <c r="J36" s="61"/>
      <c r="K36" s="61"/>
      <c r="L36" s="61"/>
    </row>
    <row r="37" spans="1:12" s="44" customFormat="1" ht="0.75" customHeight="1">
      <c r="A37" s="62"/>
      <c r="B37" s="63"/>
      <c r="C37" s="65" t="s">
        <v>77</v>
      </c>
      <c r="D37" s="74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1.75" customHeight="1">
      <c r="A38" s="62"/>
      <c r="B38" s="63"/>
      <c r="C38" s="65" t="s">
        <v>94</v>
      </c>
      <c r="D38" s="74">
        <v>15355.3</v>
      </c>
      <c r="E38" s="64"/>
      <c r="F38" s="60">
        <f t="shared" si="2"/>
        <v>0</v>
      </c>
      <c r="G38" s="61"/>
      <c r="H38" s="61"/>
      <c r="I38" s="61"/>
      <c r="J38" s="61"/>
      <c r="K38" s="61"/>
      <c r="L38" s="61"/>
    </row>
    <row r="39" spans="1:12" s="44" customFormat="1" ht="27" customHeight="1" hidden="1">
      <c r="A39" s="62"/>
      <c r="B39" s="63"/>
      <c r="C39" s="65" t="s">
        <v>95</v>
      </c>
      <c r="D39" s="74"/>
      <c r="E39" s="64"/>
      <c r="F39" s="60" t="e">
        <f t="shared" si="2"/>
        <v>#DIV/0!</v>
      </c>
      <c r="G39" s="61"/>
      <c r="H39" s="61"/>
      <c r="I39" s="61"/>
      <c r="J39" s="61"/>
      <c r="K39" s="61"/>
      <c r="L39" s="61"/>
    </row>
    <row r="40" spans="1:12" s="44" customFormat="1" ht="0.75" customHeight="1">
      <c r="A40" s="62"/>
      <c r="B40" s="63"/>
      <c r="C40" s="65" t="s">
        <v>85</v>
      </c>
      <c r="D40" s="74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0.75" customHeight="1">
      <c r="A41" s="62"/>
      <c r="B41" s="63"/>
      <c r="C41" s="65" t="s">
        <v>87</v>
      </c>
      <c r="D41" s="74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21.75" customHeight="1">
      <c r="A42" s="62"/>
      <c r="B42" s="63"/>
      <c r="C42" s="65" t="s">
        <v>113</v>
      </c>
      <c r="D42" s="74">
        <v>27337.6</v>
      </c>
      <c r="E42" s="64"/>
      <c r="F42" s="60">
        <f>E42/D42*100</f>
        <v>0</v>
      </c>
      <c r="G42" s="61"/>
      <c r="H42" s="61"/>
      <c r="I42" s="61"/>
      <c r="J42" s="61"/>
      <c r="K42" s="61"/>
      <c r="L42" s="61"/>
    </row>
    <row r="43" spans="1:12" s="44" customFormat="1" ht="23.25" customHeight="1" hidden="1">
      <c r="A43" s="62"/>
      <c r="B43" s="63"/>
      <c r="C43" s="65" t="s">
        <v>102</v>
      </c>
      <c r="D43" s="74"/>
      <c r="E43" s="64"/>
      <c r="F43" s="60" t="e">
        <f>E43/D43*100</f>
        <v>#DIV/0!</v>
      </c>
      <c r="G43" s="61"/>
      <c r="H43" s="61"/>
      <c r="I43" s="61"/>
      <c r="J43" s="61"/>
      <c r="K43" s="61"/>
      <c r="L43" s="61"/>
    </row>
    <row r="44" spans="1:12" s="44" customFormat="1" ht="21" customHeight="1">
      <c r="A44" s="62"/>
      <c r="B44" s="63"/>
      <c r="C44" s="65" t="s">
        <v>117</v>
      </c>
      <c r="D44" s="74">
        <v>3279.9</v>
      </c>
      <c r="E44" s="64">
        <v>3279.9</v>
      </c>
      <c r="F44" s="60">
        <f>E44/D44*100</f>
        <v>100</v>
      </c>
      <c r="G44" s="61"/>
      <c r="H44" s="61"/>
      <c r="I44" s="61"/>
      <c r="J44" s="61"/>
      <c r="K44" s="61"/>
      <c r="L44" s="61"/>
    </row>
    <row r="45" spans="1:12" s="44" customFormat="1" ht="13.5" customHeight="1">
      <c r="A45" s="62"/>
      <c r="B45" s="63"/>
      <c r="C45" s="65" t="s">
        <v>84</v>
      </c>
      <c r="D45" s="74">
        <v>1479.4</v>
      </c>
      <c r="E45" s="64"/>
      <c r="F45" s="60">
        <f>E45/D45*100</f>
        <v>0</v>
      </c>
      <c r="G45" s="61"/>
      <c r="H45" s="61"/>
      <c r="I45" s="61"/>
      <c r="J45" s="61"/>
      <c r="K45" s="61"/>
      <c r="L45" s="61"/>
    </row>
    <row r="46" spans="1:12" s="44" customFormat="1" ht="19.5" customHeight="1">
      <c r="A46" s="62"/>
      <c r="B46" s="63"/>
      <c r="C46" s="65" t="s">
        <v>116</v>
      </c>
      <c r="D46" s="74">
        <v>22900.3</v>
      </c>
      <c r="E46" s="64">
        <v>22900.3</v>
      </c>
      <c r="F46" s="60">
        <f aca="true" t="shared" si="3" ref="F46:F52">E46/D46*100</f>
        <v>100</v>
      </c>
      <c r="G46" s="61"/>
      <c r="H46" s="61"/>
      <c r="I46" s="61"/>
      <c r="J46" s="61"/>
      <c r="K46" s="61"/>
      <c r="L46" s="61"/>
    </row>
    <row r="47" spans="1:12" s="44" customFormat="1" ht="0.75" customHeight="1">
      <c r="A47" s="62"/>
      <c r="B47" s="63"/>
      <c r="C47" s="65" t="s">
        <v>107</v>
      </c>
      <c r="D47" s="73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32.25" customHeight="1">
      <c r="A48" s="62"/>
      <c r="B48" s="63"/>
      <c r="C48" s="65" t="s">
        <v>112</v>
      </c>
      <c r="D48" s="73">
        <v>3629</v>
      </c>
      <c r="E48" s="64">
        <v>3629</v>
      </c>
      <c r="F48" s="60">
        <f>E48/D48*100</f>
        <v>100</v>
      </c>
      <c r="G48" s="61"/>
      <c r="H48" s="61"/>
      <c r="I48" s="61"/>
      <c r="J48" s="61"/>
      <c r="K48" s="61"/>
      <c r="L48" s="61"/>
    </row>
    <row r="49" spans="1:12" s="44" customFormat="1" ht="19.5" customHeight="1" hidden="1">
      <c r="A49" s="62"/>
      <c r="B49" s="63"/>
      <c r="C49" s="65" t="s">
        <v>86</v>
      </c>
      <c r="D49" s="73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18" customHeight="1" hidden="1">
      <c r="A50" s="62"/>
      <c r="B50" s="63"/>
      <c r="C50" s="65"/>
      <c r="D50" s="73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2.5" customHeight="1" hidden="1">
      <c r="A51" s="62"/>
      <c r="B51" s="63"/>
      <c r="C51" s="65"/>
      <c r="D51" s="73"/>
      <c r="E51" s="64"/>
      <c r="F51" s="60" t="e">
        <f t="shared" si="3"/>
        <v>#DIV/0!</v>
      </c>
      <c r="G51" s="61"/>
      <c r="H51" s="61"/>
      <c r="I51" s="61"/>
      <c r="J51" s="61"/>
      <c r="K51" s="61"/>
      <c r="L51" s="61"/>
    </row>
    <row r="52" spans="1:12" s="44" customFormat="1" ht="18" customHeight="1" hidden="1">
      <c r="A52" s="62"/>
      <c r="B52" s="63"/>
      <c r="C52" s="65" t="s">
        <v>88</v>
      </c>
      <c r="D52" s="73"/>
      <c r="E52" s="64"/>
      <c r="F52" s="60" t="e">
        <f t="shared" si="3"/>
        <v>#DIV/0!</v>
      </c>
      <c r="G52" s="61"/>
      <c r="H52" s="61"/>
      <c r="I52" s="61"/>
      <c r="J52" s="61"/>
      <c r="K52" s="61"/>
      <c r="L52" s="61"/>
    </row>
    <row r="53" spans="1:12" s="44" customFormat="1" ht="18" customHeight="1">
      <c r="A53" s="62"/>
      <c r="B53" s="63"/>
      <c r="C53" s="65" t="s">
        <v>96</v>
      </c>
      <c r="D53" s="64">
        <v>6548.8</v>
      </c>
      <c r="E53" s="64"/>
      <c r="F53" s="60"/>
      <c r="G53" s="61"/>
      <c r="H53" s="61"/>
      <c r="I53" s="61"/>
      <c r="J53" s="61"/>
      <c r="K53" s="61"/>
      <c r="L53" s="61"/>
    </row>
    <row r="54" spans="1:12" s="44" customFormat="1" ht="19.5" customHeight="1">
      <c r="A54" s="62">
        <v>18</v>
      </c>
      <c r="B54" s="63"/>
      <c r="C54" s="79" t="s">
        <v>20</v>
      </c>
      <c r="D54" s="80">
        <f>D57+D58+D59+D60+D61+D62+D63+D65+D66+D67+D68+D91+D84+D83+D85+D81+D73</f>
        <v>365986.60000000003</v>
      </c>
      <c r="E54" s="80">
        <f>E57+E58+E59+E60+E61+E62+E63+E65+E66+E67+E68+E84+E85+E81</f>
        <v>184217.40000000002</v>
      </c>
      <c r="F54" s="81">
        <f>E54/D54*100</f>
        <v>50.334465797381654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5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2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6"/>
      <c r="C57" s="67" t="s">
        <v>78</v>
      </c>
      <c r="D57" s="64">
        <v>184628</v>
      </c>
      <c r="E57" s="64">
        <v>104850</v>
      </c>
      <c r="F57" s="60">
        <f aca="true" t="shared" si="4" ref="F57:F92">E57/D57*100</f>
        <v>56.789869358927135</v>
      </c>
      <c r="G57" s="61"/>
      <c r="H57" s="61"/>
      <c r="I57" s="61"/>
      <c r="J57" s="61"/>
      <c r="K57" s="61"/>
      <c r="L57" s="61"/>
    </row>
    <row r="58" spans="1:12" s="44" customFormat="1" ht="10.5" customHeight="1">
      <c r="A58" s="58"/>
      <c r="B58" s="57"/>
      <c r="C58" s="62" t="s">
        <v>43</v>
      </c>
      <c r="D58" s="64">
        <v>4555</v>
      </c>
      <c r="E58" s="64">
        <v>1700.6</v>
      </c>
      <c r="F58" s="60">
        <f t="shared" si="4"/>
        <v>37.334796926454445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</v>
      </c>
      <c r="E59" s="59">
        <v>354.5</v>
      </c>
      <c r="F59" s="60">
        <f t="shared" si="4"/>
        <v>33.03205367126351</v>
      </c>
      <c r="G59" s="61"/>
      <c r="H59" s="61"/>
      <c r="I59" s="61"/>
      <c r="J59" s="61"/>
      <c r="K59" s="61"/>
      <c r="L59" s="61"/>
    </row>
    <row r="60" spans="1:12" s="44" customFormat="1" ht="10.5" customHeight="1">
      <c r="A60" s="58"/>
      <c r="B60" s="57"/>
      <c r="C60" s="58" t="s">
        <v>81</v>
      </c>
      <c r="D60" s="59">
        <v>144616</v>
      </c>
      <c r="E60" s="59">
        <v>63880</v>
      </c>
      <c r="F60" s="60">
        <f t="shared" si="4"/>
        <v>44.17215245892571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8920</v>
      </c>
      <c r="E61" s="59">
        <v>4172.5</v>
      </c>
      <c r="F61" s="60">
        <f t="shared" si="4"/>
        <v>46.77690582959641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63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82</v>
      </c>
      <c r="D65" s="59">
        <v>13553</v>
      </c>
      <c r="E65" s="59">
        <v>4866.5</v>
      </c>
      <c r="F65" s="60">
        <f t="shared" si="4"/>
        <v>35.9071792223124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74</v>
      </c>
      <c r="D66" s="59">
        <v>705</v>
      </c>
      <c r="E66" s="59">
        <v>414.2</v>
      </c>
      <c r="F66" s="60">
        <f t="shared" si="4"/>
        <v>58.75177304964539</v>
      </c>
      <c r="G66" s="61"/>
      <c r="H66" s="61"/>
      <c r="I66" s="61"/>
      <c r="J66" s="61"/>
      <c r="K66" s="61"/>
      <c r="L66" s="61"/>
    </row>
    <row r="67" spans="1:12" s="44" customFormat="1" ht="10.5" customHeight="1">
      <c r="A67" s="58"/>
      <c r="B67" s="57"/>
      <c r="C67" s="58" t="s">
        <v>48</v>
      </c>
      <c r="D67" s="59">
        <v>538</v>
      </c>
      <c r="E67" s="59">
        <v>229.1</v>
      </c>
      <c r="F67" s="60">
        <f t="shared" si="4"/>
        <v>42.58364312267658</v>
      </c>
      <c r="G67" s="61"/>
      <c r="H67" s="61"/>
      <c r="I67" s="61"/>
      <c r="J67" s="61"/>
      <c r="K67" s="61"/>
      <c r="L67" s="61"/>
    </row>
    <row r="68" spans="1:12" s="44" customFormat="1" ht="11.25" customHeight="1" hidden="1">
      <c r="A68" s="58"/>
      <c r="B68" s="57"/>
      <c r="C68" s="58" t="s">
        <v>103</v>
      </c>
      <c r="D68" s="59"/>
      <c r="E68" s="59"/>
      <c r="F68" s="60" t="e">
        <f t="shared" si="4"/>
        <v>#DIV/0!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51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50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52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53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3.5" customHeight="1">
      <c r="A73" s="58"/>
      <c r="B73" s="57"/>
      <c r="C73" s="58" t="s">
        <v>54</v>
      </c>
      <c r="D73" s="59">
        <v>27.7</v>
      </c>
      <c r="E73" s="59"/>
      <c r="F73" s="60">
        <f t="shared" si="4"/>
        <v>0</v>
      </c>
      <c r="G73" s="61"/>
      <c r="H73" s="61"/>
      <c r="I73" s="61"/>
      <c r="J73" s="61"/>
      <c r="K73" s="61"/>
      <c r="L73" s="61"/>
    </row>
    <row r="74" spans="1:12" s="44" customFormat="1" ht="15" customHeight="1" hidden="1">
      <c r="A74" s="58"/>
      <c r="B74" s="57"/>
      <c r="C74" s="58" t="s">
        <v>55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0.75" customHeight="1" hidden="1">
      <c r="A75" s="58"/>
      <c r="B75" s="57"/>
      <c r="C75" s="58" t="s">
        <v>56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20.25" customHeight="1" hidden="1">
      <c r="A76" s="58"/>
      <c r="B76" s="57"/>
      <c r="C76" s="58" t="s">
        <v>57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21" customHeight="1" hidden="1">
      <c r="A77" s="58"/>
      <c r="B77" s="57"/>
      <c r="C77" s="58" t="s">
        <v>59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18.75" customHeight="1" hidden="1">
      <c r="A78" s="58"/>
      <c r="B78" s="57"/>
      <c r="C78" s="58" t="s">
        <v>61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9.5" customHeight="1" hidden="1">
      <c r="A79" s="58"/>
      <c r="B79" s="57"/>
      <c r="C79" s="58" t="s">
        <v>60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22.5" customHeight="1" hidden="1">
      <c r="A80" s="58"/>
      <c r="B80" s="57"/>
      <c r="C80" s="68" t="s">
        <v>58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21" customHeight="1">
      <c r="A81" s="58"/>
      <c r="B81" s="57"/>
      <c r="C81" s="68" t="s">
        <v>104</v>
      </c>
      <c r="D81" s="59">
        <v>1.3</v>
      </c>
      <c r="E81" s="59"/>
      <c r="F81" s="60">
        <f t="shared" si="4"/>
        <v>0</v>
      </c>
      <c r="G81" s="61"/>
      <c r="H81" s="61"/>
      <c r="I81" s="61"/>
      <c r="J81" s="61"/>
      <c r="K81" s="61"/>
      <c r="L81" s="61"/>
    </row>
    <row r="82" spans="1:12" s="44" customFormat="1" ht="15.75" customHeight="1" hidden="1">
      <c r="A82" s="58"/>
      <c r="B82" s="57"/>
      <c r="C82" s="68" t="s">
        <v>69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0.25" customHeight="1">
      <c r="A83" s="58"/>
      <c r="B83" s="57"/>
      <c r="C83" s="68" t="s">
        <v>92</v>
      </c>
      <c r="D83" s="59">
        <v>648.4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0.5" customHeight="1" hidden="1">
      <c r="A84" s="58"/>
      <c r="B84" s="57"/>
      <c r="C84" s="68" t="s">
        <v>70</v>
      </c>
      <c r="D84" s="59"/>
      <c r="E84" s="59"/>
      <c r="F84" s="60" t="e">
        <f t="shared" si="4"/>
        <v>#DIV/0!</v>
      </c>
      <c r="G84" s="61"/>
      <c r="H84" s="61"/>
      <c r="I84" s="61"/>
      <c r="J84" s="61"/>
      <c r="K84" s="61"/>
      <c r="L84" s="61"/>
    </row>
    <row r="85" spans="1:12" s="44" customFormat="1" ht="9.75" customHeight="1">
      <c r="A85" s="58"/>
      <c r="B85" s="57"/>
      <c r="C85" s="68" t="s">
        <v>80</v>
      </c>
      <c r="D85" s="59">
        <v>6721</v>
      </c>
      <c r="E85" s="59">
        <v>3750</v>
      </c>
      <c r="F85" s="60">
        <f>E85/D85*100</f>
        <v>55.79526856122601</v>
      </c>
      <c r="G85" s="61"/>
      <c r="H85" s="61"/>
      <c r="I85" s="61"/>
      <c r="J85" s="61"/>
      <c r="K85" s="61"/>
      <c r="L85" s="61"/>
    </row>
    <row r="86" spans="1:12" s="44" customFormat="1" ht="21" customHeight="1" hidden="1">
      <c r="A86" s="58"/>
      <c r="B86" s="57"/>
      <c r="C86" s="68" t="s">
        <v>71</v>
      </c>
      <c r="D86" s="59"/>
      <c r="E86" s="59"/>
      <c r="F86" s="60" t="e">
        <f t="shared" si="4"/>
        <v>#DIV/0!</v>
      </c>
      <c r="G86" s="61"/>
      <c r="H86" s="61"/>
      <c r="I86" s="61"/>
      <c r="J86" s="61"/>
      <c r="K86" s="61"/>
      <c r="L86" s="61"/>
    </row>
    <row r="87" spans="1:12" s="44" customFormat="1" ht="25.5" customHeight="1" hidden="1">
      <c r="A87" s="58"/>
      <c r="B87" s="57"/>
      <c r="C87" s="68" t="s">
        <v>72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21.75" customHeight="1" hidden="1">
      <c r="A88" s="58"/>
      <c r="B88" s="57"/>
      <c r="C88" s="68" t="s">
        <v>73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3.5" customHeight="1" hidden="1">
      <c r="A89" s="58"/>
      <c r="B89" s="57"/>
      <c r="C89" s="68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0.75" customHeight="1" hidden="1">
      <c r="A90" s="58"/>
      <c r="B90" s="57"/>
      <c r="C90" s="68" t="s">
        <v>97</v>
      </c>
      <c r="D90" s="59"/>
      <c r="E90" s="59"/>
      <c r="F90" s="60" t="e">
        <f t="shared" si="4"/>
        <v>#DIV/0!</v>
      </c>
      <c r="G90" s="61"/>
      <c r="H90" s="61"/>
      <c r="I90" s="61"/>
      <c r="J90" s="61"/>
      <c r="K90" s="61"/>
      <c r="L90" s="61"/>
    </row>
    <row r="91" spans="1:12" s="44" customFormat="1" ht="12.75" customHeight="1" hidden="1">
      <c r="A91" s="58"/>
      <c r="B91" s="57"/>
      <c r="C91" s="68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12.75" customHeight="1" hidden="1">
      <c r="A92" s="58">
        <v>18</v>
      </c>
      <c r="B92" s="57"/>
      <c r="C92" s="68" t="s">
        <v>110</v>
      </c>
      <c r="D92" s="76"/>
      <c r="E92" s="59"/>
      <c r="F92" s="60" t="e">
        <f t="shared" si="4"/>
        <v>#DIV/0!</v>
      </c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8" t="s">
        <v>75</v>
      </c>
      <c r="D93" s="59"/>
      <c r="E93" s="59">
        <v>-167.9</v>
      </c>
      <c r="F93" s="60"/>
      <c r="G93" s="61"/>
      <c r="H93" s="61"/>
      <c r="I93" s="61"/>
      <c r="J93" s="61"/>
      <c r="K93" s="61"/>
      <c r="L93" s="61"/>
    </row>
    <row r="94" spans="1:12" s="44" customFormat="1" ht="13.5" customHeight="1">
      <c r="A94" s="58">
        <v>20</v>
      </c>
      <c r="B94" s="57"/>
      <c r="C94" s="68" t="s">
        <v>114</v>
      </c>
      <c r="D94" s="59">
        <v>11929</v>
      </c>
      <c r="E94" s="59">
        <v>2</v>
      </c>
      <c r="F94" s="60"/>
      <c r="G94" s="61"/>
      <c r="H94" s="61"/>
      <c r="I94" s="61"/>
      <c r="J94" s="61"/>
      <c r="K94" s="61"/>
      <c r="L94" s="61"/>
    </row>
    <row r="95" spans="1:12" s="5" customFormat="1" ht="12.75" customHeight="1">
      <c r="A95" s="34"/>
      <c r="B95" s="35"/>
      <c r="C95" s="20" t="s">
        <v>22</v>
      </c>
      <c r="D95" s="21">
        <f>D24+D25+D27+D54+D94</f>
        <v>1180321.4000000001</v>
      </c>
      <c r="E95" s="21">
        <f>E24+E25+E27+E54+E93+E26+E86+E90+E92+E94</f>
        <v>549026.4</v>
      </c>
      <c r="F95" s="22">
        <f>E95/D95*100</f>
        <v>46.51499159466226</v>
      </c>
      <c r="G95" s="31"/>
      <c r="H95" s="31"/>
      <c r="I95" s="31"/>
      <c r="J95" s="31"/>
      <c r="K95" s="31"/>
      <c r="L95" s="31"/>
    </row>
    <row r="96" spans="1:12" s="5" customFormat="1" ht="9.75" customHeight="1">
      <c r="A96" s="7"/>
      <c r="B96" s="29"/>
      <c r="C96" s="23" t="s">
        <v>23</v>
      </c>
      <c r="D96" s="30"/>
      <c r="E96" s="30"/>
      <c r="F96" s="7"/>
      <c r="G96" s="31"/>
      <c r="H96" s="31"/>
      <c r="I96" s="31"/>
      <c r="J96" s="31"/>
      <c r="K96" s="31"/>
      <c r="L96" s="31"/>
    </row>
    <row r="97" spans="1:12" s="44" customFormat="1" ht="12.75" customHeight="1">
      <c r="A97" s="58">
        <v>1</v>
      </c>
      <c r="B97" s="69" t="s">
        <v>32</v>
      </c>
      <c r="C97" s="70" t="s">
        <v>64</v>
      </c>
      <c r="D97" s="59">
        <v>225392.1</v>
      </c>
      <c r="E97" s="59">
        <v>111181.8</v>
      </c>
      <c r="F97" s="60">
        <f aca="true" t="shared" si="5" ref="F97:F108">E97/D97*100</f>
        <v>49.32817077439715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2</v>
      </c>
      <c r="B98" s="69" t="s">
        <v>33</v>
      </c>
      <c r="C98" s="70" t="s">
        <v>24</v>
      </c>
      <c r="D98" s="59">
        <v>15261.7</v>
      </c>
      <c r="E98" s="59">
        <v>4626.3</v>
      </c>
      <c r="F98" s="60">
        <f t="shared" si="5"/>
        <v>30.313136806515654</v>
      </c>
      <c r="G98" s="61"/>
      <c r="H98" s="61"/>
      <c r="I98" s="61"/>
      <c r="J98" s="61"/>
      <c r="K98" s="61"/>
      <c r="L98" s="61"/>
    </row>
    <row r="99" spans="1:12" s="44" customFormat="1" ht="15" customHeight="1">
      <c r="A99" s="58">
        <v>3</v>
      </c>
      <c r="B99" s="69" t="s">
        <v>34</v>
      </c>
      <c r="C99" s="70" t="s">
        <v>25</v>
      </c>
      <c r="D99" s="59">
        <v>93724.4</v>
      </c>
      <c r="E99" s="59">
        <v>2541.3</v>
      </c>
      <c r="F99" s="60">
        <f t="shared" si="5"/>
        <v>2.711460409455809</v>
      </c>
      <c r="G99" s="61"/>
      <c r="H99" s="61"/>
      <c r="I99" s="61"/>
      <c r="J99" s="61"/>
      <c r="K99" s="61"/>
      <c r="L99" s="61"/>
    </row>
    <row r="100" spans="1:12" s="44" customFormat="1" ht="12" customHeight="1">
      <c r="A100" s="58">
        <v>4</v>
      </c>
      <c r="B100" s="69" t="s">
        <v>35</v>
      </c>
      <c r="C100" s="70" t="s">
        <v>26</v>
      </c>
      <c r="D100" s="59">
        <v>127987.1</v>
      </c>
      <c r="E100" s="59">
        <v>24961.6</v>
      </c>
      <c r="F100" s="60">
        <f t="shared" si="5"/>
        <v>19.503215558442996</v>
      </c>
      <c r="G100" s="61"/>
      <c r="H100" s="61"/>
      <c r="I100" s="61"/>
      <c r="J100" s="61"/>
      <c r="K100" s="61"/>
      <c r="L100" s="61"/>
    </row>
    <row r="101" spans="1:12" s="44" customFormat="1" ht="12.75" customHeight="1">
      <c r="A101" s="58">
        <v>5</v>
      </c>
      <c r="B101" s="69" t="s">
        <v>36</v>
      </c>
      <c r="C101" s="70" t="s">
        <v>27</v>
      </c>
      <c r="D101" s="59">
        <v>625920.6</v>
      </c>
      <c r="E101" s="59">
        <v>300819.1</v>
      </c>
      <c r="F101" s="60">
        <f t="shared" si="5"/>
        <v>48.06026515184194</v>
      </c>
      <c r="G101" s="61"/>
      <c r="H101" s="61"/>
      <c r="I101" s="61"/>
      <c r="J101" s="61"/>
      <c r="K101" s="61"/>
      <c r="L101" s="61"/>
    </row>
    <row r="102" spans="1:12" s="44" customFormat="1" ht="11.25" customHeight="1">
      <c r="A102" s="58">
        <v>6</v>
      </c>
      <c r="B102" s="69" t="s">
        <v>37</v>
      </c>
      <c r="C102" s="70" t="s">
        <v>28</v>
      </c>
      <c r="D102" s="59">
        <v>35162</v>
      </c>
      <c r="E102" s="59">
        <v>15391.8</v>
      </c>
      <c r="F102" s="60">
        <f t="shared" si="5"/>
        <v>43.773960525567375</v>
      </c>
      <c r="G102" s="61"/>
      <c r="H102" s="61"/>
      <c r="I102" s="61"/>
      <c r="J102" s="61"/>
      <c r="K102" s="61"/>
      <c r="L102" s="61"/>
    </row>
    <row r="103" spans="1:12" s="44" customFormat="1" ht="0.75" customHeight="1">
      <c r="A103" s="58">
        <v>7</v>
      </c>
      <c r="B103" s="69" t="s">
        <v>38</v>
      </c>
      <c r="C103" s="70" t="s">
        <v>29</v>
      </c>
      <c r="D103" s="59"/>
      <c r="E103" s="59"/>
      <c r="F103" s="60" t="e">
        <f t="shared" si="5"/>
        <v>#DIV/0!</v>
      </c>
      <c r="G103" s="61"/>
      <c r="H103" s="61"/>
      <c r="I103" s="61"/>
      <c r="J103" s="61"/>
      <c r="K103" s="61"/>
      <c r="L103" s="61"/>
    </row>
    <row r="104" spans="1:12" s="44" customFormat="1" ht="12" customHeight="1">
      <c r="A104" s="58">
        <v>8</v>
      </c>
      <c r="B104" s="69" t="s">
        <v>39</v>
      </c>
      <c r="C104" s="70" t="s">
        <v>30</v>
      </c>
      <c r="D104" s="59">
        <v>18614.6</v>
      </c>
      <c r="E104" s="59">
        <v>6366.7</v>
      </c>
      <c r="F104" s="60">
        <f t="shared" si="5"/>
        <v>34.20272259409281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>
        <v>9</v>
      </c>
      <c r="B105" s="69" t="s">
        <v>65</v>
      </c>
      <c r="C105" s="70" t="s">
        <v>83</v>
      </c>
      <c r="D105" s="59">
        <v>62199.1</v>
      </c>
      <c r="E105" s="59">
        <v>28919</v>
      </c>
      <c r="F105" s="60">
        <f t="shared" si="5"/>
        <v>46.49424187809792</v>
      </c>
      <c r="G105" s="61"/>
      <c r="H105" s="61"/>
      <c r="I105" s="61"/>
      <c r="J105" s="61"/>
      <c r="K105" s="61"/>
      <c r="L105" s="61"/>
    </row>
    <row r="106" spans="1:12" s="44" customFormat="1" ht="11.25" customHeight="1">
      <c r="A106" s="58"/>
      <c r="B106" s="69" t="s">
        <v>89</v>
      </c>
      <c r="C106" s="70" t="s">
        <v>90</v>
      </c>
      <c r="D106" s="59">
        <v>2100</v>
      </c>
      <c r="E106" s="59">
        <v>1798.9</v>
      </c>
      <c r="F106" s="60">
        <f t="shared" si="5"/>
        <v>85.66190476190476</v>
      </c>
      <c r="G106" s="61"/>
      <c r="H106" s="61"/>
      <c r="I106" s="61"/>
      <c r="J106" s="61"/>
      <c r="K106" s="61"/>
      <c r="L106" s="61"/>
    </row>
    <row r="107" spans="1:12" s="11" customFormat="1" ht="13.5" customHeight="1">
      <c r="A107" s="58">
        <v>10</v>
      </c>
      <c r="B107" s="69" t="s">
        <v>66</v>
      </c>
      <c r="C107" s="70" t="s">
        <v>67</v>
      </c>
      <c r="D107" s="59">
        <v>13173.8</v>
      </c>
      <c r="E107" s="59">
        <v>5911.5</v>
      </c>
      <c r="F107" s="60">
        <f t="shared" si="5"/>
        <v>44.87315732742261</v>
      </c>
      <c r="G107" s="16"/>
      <c r="H107" s="16"/>
      <c r="I107" s="16"/>
      <c r="J107" s="16"/>
      <c r="K107" s="16"/>
      <c r="L107" s="16"/>
    </row>
    <row r="108" spans="1:12" s="5" customFormat="1" ht="10.5" customHeight="1">
      <c r="A108" s="34"/>
      <c r="B108" s="36"/>
      <c r="C108" s="20" t="s">
        <v>31</v>
      </c>
      <c r="D108" s="21">
        <f>SUM(D97:D107)</f>
        <v>1219535.4000000001</v>
      </c>
      <c r="E108" s="21">
        <f>SUM(E97:E107)</f>
        <v>502518</v>
      </c>
      <c r="F108" s="22">
        <f t="shared" si="5"/>
        <v>41.2056919380938</v>
      </c>
      <c r="G108" s="31"/>
      <c r="H108" s="31"/>
      <c r="I108" s="31"/>
      <c r="J108" s="78" t="s">
        <v>111</v>
      </c>
      <c r="K108" s="31"/>
      <c r="L108" s="31"/>
    </row>
    <row r="109" spans="1:12" s="5" customFormat="1" ht="10.5" customHeight="1">
      <c r="A109" s="34"/>
      <c r="B109" s="36"/>
      <c r="C109" s="84" t="s">
        <v>118</v>
      </c>
      <c r="D109" s="21">
        <f>D95-D108</f>
        <v>-39214</v>
      </c>
      <c r="E109" s="21">
        <f>E95-E108</f>
        <v>46508.40000000002</v>
      </c>
      <c r="F109" s="22"/>
      <c r="G109" s="31"/>
      <c r="H109" s="31"/>
      <c r="I109" s="31"/>
      <c r="J109" s="78"/>
      <c r="K109" s="31"/>
      <c r="L109" s="31"/>
    </row>
    <row r="110" spans="1:12" s="44" customFormat="1" ht="48" customHeight="1">
      <c r="A110" s="86"/>
      <c r="B110" s="87"/>
      <c r="C110" s="87"/>
      <c r="D110" s="87"/>
      <c r="E110" s="87"/>
      <c r="F110" s="71"/>
      <c r="G110" s="71"/>
      <c r="H110" s="71"/>
      <c r="I110" s="61"/>
      <c r="J110" s="61"/>
      <c r="K110" s="61"/>
      <c r="L110" s="61"/>
    </row>
    <row r="111" spans="1:12" s="5" customFormat="1" ht="12.75" hidden="1">
      <c r="A111" s="37"/>
      <c r="B111" s="8"/>
      <c r="C111" s="38"/>
      <c r="D111" s="39"/>
      <c r="E111" s="39"/>
      <c r="F111" s="37"/>
      <c r="G111" s="31"/>
      <c r="H111" s="31"/>
      <c r="I111" s="31"/>
      <c r="J111" s="31"/>
      <c r="K111" s="31"/>
      <c r="L111" s="31"/>
    </row>
    <row r="112" spans="1:12" s="5" customFormat="1" ht="6" customHeight="1" hidden="1">
      <c r="A112" s="37"/>
      <c r="B112" s="8"/>
      <c r="C112" s="38"/>
      <c r="D112" s="39"/>
      <c r="E112" s="39"/>
      <c r="F112" s="37"/>
      <c r="G112" s="31"/>
      <c r="H112" s="31"/>
      <c r="I112" s="31"/>
      <c r="J112" s="31"/>
      <c r="K112" s="31"/>
      <c r="L112" s="31"/>
    </row>
    <row r="113" spans="1:12" s="5" customFormat="1" ht="34.5" customHeight="1">
      <c r="A113" s="77" t="s">
        <v>109</v>
      </c>
      <c r="B113" s="8"/>
      <c r="C113" s="38"/>
      <c r="D113" s="37"/>
      <c r="E113" s="37"/>
      <c r="F113" s="37"/>
      <c r="G113" s="31"/>
      <c r="H113" s="31"/>
      <c r="I113" s="31"/>
      <c r="J113" s="31"/>
      <c r="K113" s="31"/>
      <c r="L113" s="31"/>
    </row>
    <row r="114" spans="1:12" s="5" customFormat="1" ht="9.75" customHeight="1">
      <c r="A114" s="37"/>
      <c r="B114" s="8"/>
      <c r="C114" s="38"/>
      <c r="D114" s="39"/>
      <c r="E114" s="39"/>
      <c r="F114" s="37"/>
      <c r="G114" s="31"/>
      <c r="H114" s="31"/>
      <c r="I114" s="31"/>
      <c r="J114" s="31"/>
      <c r="K114" s="31"/>
      <c r="L114" s="31"/>
    </row>
    <row r="115" spans="1:6" s="5" customFormat="1" ht="12.75">
      <c r="A115" s="3"/>
      <c r="B115" s="4"/>
      <c r="C115" s="3"/>
      <c r="D115" s="3"/>
      <c r="E115" s="3"/>
      <c r="F115" s="3"/>
    </row>
    <row r="116" spans="1:6" s="5" customFormat="1" ht="12.75">
      <c r="A116" s="3"/>
      <c r="B116" s="4"/>
      <c r="C116" s="3"/>
      <c r="D116" s="3"/>
      <c r="E116" s="3"/>
      <c r="F116" s="3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12">
      <c r="A121" s="24"/>
      <c r="B121" s="25"/>
      <c r="C121" s="24"/>
      <c r="D121" s="24"/>
      <c r="E121" s="24"/>
      <c r="F121" s="24"/>
    </row>
    <row r="122" spans="1:6" s="11" customFormat="1" ht="12">
      <c r="A122" s="24"/>
      <c r="B122" s="25"/>
      <c r="C122" s="24"/>
      <c r="D122" s="24"/>
      <c r="E122" s="24"/>
      <c r="F122" s="24"/>
    </row>
    <row r="123" spans="1:6" s="11" customFormat="1" ht="0.75" customHeight="1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12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0.75" customHeight="1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spans="1:6" s="11" customFormat="1" ht="12" hidden="1">
      <c r="A131" s="24"/>
      <c r="B131" s="25"/>
      <c r="C131" s="24"/>
      <c r="D131" s="24"/>
      <c r="E131" s="24"/>
      <c r="F131" s="24"/>
    </row>
    <row r="132" spans="1:6" s="11" customFormat="1" ht="12" hidden="1">
      <c r="A132" s="24"/>
      <c r="B132" s="25"/>
      <c r="C132" s="24"/>
      <c r="D132" s="24"/>
      <c r="E132" s="24"/>
      <c r="F132" s="24"/>
    </row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0.75" customHeight="1"/>
    <row r="147" ht="12.75" hidden="1"/>
    <row r="148" ht="12.75" hidden="1"/>
    <row r="149" ht="12.75" hidden="1"/>
    <row r="150" ht="12.75" hidden="1"/>
    <row r="151" ht="12.75" hidden="1"/>
  </sheetData>
  <sheetProtection/>
  <mergeCells count="2">
    <mergeCell ref="C1:E1"/>
    <mergeCell ref="A110:E110"/>
  </mergeCells>
  <printOptions horizontalCentered="1"/>
  <pageMargins left="0.2362204724409449" right="0" top="0.5905511811023623" bottom="0.4330708661417323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cp:lastPrinted>2017-07-10T03:33:49Z</cp:lastPrinted>
  <dcterms:created xsi:type="dcterms:W3CDTF">2006-05-15T00:36:43Z</dcterms:created>
  <dcterms:modified xsi:type="dcterms:W3CDTF">2017-07-25T23:30:12Z</dcterms:modified>
  <cp:category/>
  <cp:version/>
  <cp:contentType/>
  <cp:contentStatus/>
</cp:coreProperties>
</file>