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6535" windowHeight="1087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<sst xmlns="http://schemas.openxmlformats.org/spreadsheetml/2006/main" count="97" uniqueCount="34">
  <si>
    <t>Единица измерения: руб.</t>
  </si>
  <si>
    <t>Наименование показателя</t>
  </si>
  <si>
    <t>Вед.</t>
  </si>
  <si>
    <t>Разд.</t>
  </si>
  <si>
    <t/>
  </si>
  <si>
    <t>Уточненная роспись/план</t>
  </si>
  <si>
    <t>Остаток росписи/плана</t>
  </si>
  <si>
    <t>Исполнение росписи/плана</t>
  </si>
  <si>
    <t xml:space="preserve">    Администрация Арсеньевского городского округа</t>
  </si>
  <si>
    <t>986</t>
  </si>
  <si>
    <t>0000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</si>
  <si>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</si>
  <si>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</si>
  <si>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</si>
  <si>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</si>
  <si>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Приобретение квартир у лиц, не являющихся застройщиками в рамках национального проекта "Жилье и городская средства"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</si>
  <si>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</si>
  <si>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краевого бюджета</t>
  </si>
  <si>
    <t xml:space="preserve">          Обеспечение мероприятий по переселению граждан из аварийного жилищного фонда за счет средств бюджета городского округа</t>
  </si>
  <si>
    <t xml:space="preserve">        Коммунальное хозяйство</t>
  </si>
  <si>
    <t>0502</t>
  </si>
  <si>
    <t xml:space="preserve">          Авторский надзор за реконструкцией водопроводных очистных сооружений на водохранилище реки Дачная г. Арсеньева Приморский край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</si>
  <si>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</si>
  <si>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  Строительство и реконструкция (модернизация) объектов питьевого водоснабжения</t>
  </si>
  <si>
    <t xml:space="preserve">          Разработка и утверждение проектной документации на строительство инженерной инфраструктуры</t>
  </si>
  <si>
    <t xml:space="preserve">          Обеспечение земельных участков, предоставленных на бесплатной основе гражданам, имеющим трех и более детей, инженерной инфраструктурой</t>
  </si>
  <si>
    <t xml:space="preserve">      СОЦИАЛЬНАЯ ПОЛИТИКА</t>
  </si>
  <si>
    <t>1000</t>
  </si>
  <si>
    <t xml:space="preserve">        Охрана семьи и детства</t>
  </si>
  <si>
    <t>1004</t>
  </si>
  <si>
    <t xml:space="preserve">         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</si>
  <si>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ВСЕГО РАСХОДОВ:</t>
  </si>
  <si>
    <t>Исполнено</t>
  </si>
  <si>
    <t>Информация о расходах на осуществление бюджетных инвестиций в объекты муниципальной собственности из бюджета  на 01.07.2021г.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</si>
</sst>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%"/>
    <numFmt numFmtId="165" formatCode="0.0000%"/>
    <numFmt numFmtId="166" formatCode="0.0%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1" fontId="28" fillId="0" borderId="1">
      <alignment horizontal="center" vertical="top" shrinkToFit="1"/>
      <protection/>
    </xf>
    <xf numFmtId="0" fontId="29" fillId="0" borderId="1">
      <alignment horizontal="left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6" applyNumberFormat="1" applyProtection="1">
      <alignment wrapText="1"/>
      <protection/>
    </xf>
    <xf numFmtId="0" fontId="28" fillId="0" borderId="0" xfId="41" applyNumberFormat="1" applyProtection="1">
      <alignment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1" applyNumberFormat="1" applyProtection="1">
      <alignment horizontal="center"/>
      <protection/>
    </xf>
    <xf numFmtId="0" fontId="28" fillId="0" borderId="1" xfId="39" applyNumberFormat="1" applyProtection="1">
      <alignment horizontal="center" vertical="center" wrapText="1"/>
      <protection/>
    </xf>
    <xf numFmtId="0" fontId="29" fillId="0" borderId="1" xfId="54" applyNumberFormat="1" applyProtection="1">
      <alignment vertical="top" wrapText="1"/>
      <protection/>
    </xf>
    <xf numFmtId="1" fontId="28" fillId="0" borderId="1" xfId="42" applyNumberFormat="1" applyProtection="1">
      <alignment horizontal="center" vertical="top" shrinkToFit="1"/>
      <protection/>
    </xf>
    <xf numFmtId="4" fontId="29" fillId="22" borderId="1" xfId="55" applyNumberFormat="1" applyProtection="1">
      <alignment horizontal="right" vertical="top" shrinkToFit="1"/>
      <protection/>
    </xf>
    <xf numFmtId="10" fontId="29" fillId="22" borderId="1" xfId="56" applyNumberFormat="1" applyProtection="1">
      <alignment horizontal="right" vertical="top" shrinkToFit="1"/>
      <protection/>
    </xf>
    <xf numFmtId="4" fontId="29" fillId="21" borderId="1" xfId="45" applyNumberFormat="1" applyProtection="1">
      <alignment horizontal="right" vertical="top" shrinkToFit="1"/>
      <protection/>
    </xf>
    <xf numFmtId="10" fontId="29" fillId="21" borderId="1" xfId="49" applyNumberFormat="1" applyProtection="1">
      <alignment horizontal="right" vertical="top" shrinkToFit="1"/>
      <protection/>
    </xf>
    <xf numFmtId="0" fontId="28" fillId="0" borderId="0" xfId="47" applyNumberFormat="1" applyProtection="1">
      <alignment horizontal="left" wrapText="1"/>
      <protection/>
    </xf>
    <xf numFmtId="0" fontId="46" fillId="0" borderId="1" xfId="54" applyNumberFormat="1" applyFont="1" applyProtection="1">
      <alignment vertical="top" wrapText="1"/>
      <protection/>
    </xf>
    <xf numFmtId="1" fontId="46" fillId="0" borderId="1" xfId="42" applyNumberFormat="1" applyFont="1" applyProtection="1">
      <alignment horizontal="center" vertical="top" shrinkToFit="1"/>
      <protection/>
    </xf>
    <xf numFmtId="4" fontId="46" fillId="22" borderId="1" xfId="55" applyNumberFormat="1" applyFont="1" applyProtection="1">
      <alignment horizontal="right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0" fontId="28" fillId="0" borderId="1" xfId="39" applyNumberFormat="1" applyProtection="1">
      <alignment horizontal="center" vertical="center" wrapText="1"/>
      <protection/>
    </xf>
    <xf numFmtId="0" fontId="28" fillId="0" borderId="1" xfId="39">
      <alignment horizontal="center" vertical="center" wrapText="1"/>
      <protection/>
    </xf>
    <xf numFmtId="0" fontId="29" fillId="0" borderId="1" xfId="43" applyNumberFormat="1" applyProtection="1">
      <alignment horizontal="left"/>
      <protection/>
    </xf>
    <xf numFmtId="0" fontId="29" fillId="0" borderId="1" xfId="43">
      <alignment horizontal="left"/>
      <protection/>
    </xf>
    <xf numFmtId="0" fontId="28" fillId="0" borderId="0" xfId="47" applyNumberFormat="1" applyProtection="1">
      <alignment horizontal="left" wrapText="1"/>
      <protection/>
    </xf>
    <xf numFmtId="0" fontId="28" fillId="0" borderId="0" xfId="47">
      <alignment horizontal="left" wrapText="1"/>
      <protection/>
    </xf>
    <xf numFmtId="0" fontId="28" fillId="0" borderId="0" xfId="46" applyNumberFormat="1" applyProtection="1">
      <alignment wrapText="1"/>
      <protection/>
    </xf>
    <xf numFmtId="0" fontId="28" fillId="0" borderId="0" xfId="46">
      <alignment wrapText="1"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0">
      <alignment horizontal="center" wrapText="1"/>
      <protection/>
    </xf>
    <xf numFmtId="0" fontId="30" fillId="0" borderId="0" xfId="51" applyNumberFormat="1" applyAlignment="1" applyProtection="1">
      <alignment horizontal="center" vertical="center" wrapText="1"/>
      <protection/>
    </xf>
    <xf numFmtId="0" fontId="30" fillId="0" borderId="0" xfId="51" applyAlignment="1">
      <alignment horizontal="center" vertical="center" wrapText="1"/>
      <protection/>
    </xf>
    <xf numFmtId="0" fontId="28" fillId="0" borderId="0" xfId="52" applyNumberFormat="1" applyProtection="1">
      <alignment horizontal="right"/>
      <protection/>
    </xf>
    <xf numFmtId="0" fontId="28" fillId="0" borderId="0" xfId="52">
      <alignment horizontal="right"/>
      <protection/>
    </xf>
    <xf numFmtId="4" fontId="47" fillId="22" borderId="1" xfId="55" applyNumberFormat="1" applyFont="1" applyProtection="1">
      <alignment horizontal="right" vertical="top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tabSelected="1" zoomScaleSheetLayoutView="100" workbookViewId="0" topLeftCell="A1">
      <pane ySplit="7" topLeftCell="A18" activePane="bottomLeft" state="frozen"/>
      <selection pane="topLeft" activeCell="A1" sqref="A1"/>
      <selection pane="bottomLeft" activeCell="A5" sqref="A5:AK5"/>
    </sheetView>
  </sheetViews>
  <sheetFormatPr defaultColWidth="9.140625" defaultRowHeight="15" outlineLevelRow="4"/>
  <cols>
    <col min="1" max="1" width="40.00390625" style="1" customWidth="1"/>
    <col min="2" max="3" width="7.7109375" style="1" customWidth="1"/>
    <col min="4" max="9" width="9.140625" style="1" hidden="1" customWidth="1"/>
    <col min="10" max="10" width="14.7109375" style="1" customWidth="1"/>
    <col min="11" max="27" width="9.140625" style="1" hidden="1" customWidth="1"/>
    <col min="28" max="28" width="11.7109375" style="1" customWidth="1"/>
    <col min="29" max="32" width="9.140625" style="1" hidden="1" customWidth="1"/>
    <col min="33" max="34" width="14.7109375" style="1" customWidth="1"/>
    <col min="35" max="37" width="9.140625" style="1" hidden="1" customWidth="1"/>
    <col min="38" max="38" width="9.140625" style="1" customWidth="1"/>
    <col min="39" max="16384" width="9.140625" style="1" customWidth="1"/>
  </cols>
  <sheetData>
    <row r="1" spans="1:38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4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.75" customHeight="1" hidden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"/>
      <c r="AK3" s="5"/>
      <c r="AL3" s="3"/>
    </row>
    <row r="4" spans="1:38" ht="36.75" customHeight="1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5"/>
      <c r="AK4" s="5"/>
      <c r="AL4" s="3"/>
    </row>
    <row r="5" spans="1:38" ht="12.75" customHeight="1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"/>
    </row>
    <row r="6" spans="1:38" ht="38.25" customHeight="1">
      <c r="A6" s="18" t="s">
        <v>1</v>
      </c>
      <c r="B6" s="18" t="s">
        <v>2</v>
      </c>
      <c r="C6" s="18" t="s">
        <v>3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J6" s="18" t="s">
        <v>5</v>
      </c>
      <c r="K6" s="18" t="s">
        <v>4</v>
      </c>
      <c r="L6" s="18" t="s">
        <v>4</v>
      </c>
      <c r="M6" s="18" t="s">
        <v>4</v>
      </c>
      <c r="N6" s="18" t="s">
        <v>4</v>
      </c>
      <c r="O6" s="18" t="s">
        <v>4</v>
      </c>
      <c r="P6" s="18" t="s">
        <v>4</v>
      </c>
      <c r="Q6" s="18" t="s">
        <v>4</v>
      </c>
      <c r="R6" s="18" t="s">
        <v>4</v>
      </c>
      <c r="S6" s="18" t="s">
        <v>4</v>
      </c>
      <c r="T6" s="18" t="s">
        <v>4</v>
      </c>
      <c r="U6" s="6" t="s">
        <v>4</v>
      </c>
      <c r="V6" s="18" t="s">
        <v>4</v>
      </c>
      <c r="W6" s="18" t="s">
        <v>4</v>
      </c>
      <c r="X6" s="18" t="s">
        <v>4</v>
      </c>
      <c r="Y6" s="18" t="s">
        <v>4</v>
      </c>
      <c r="Z6" s="18" t="s">
        <v>4</v>
      </c>
      <c r="AA6" s="6" t="s">
        <v>4</v>
      </c>
      <c r="AB6" s="18" t="s">
        <v>32</v>
      </c>
      <c r="AC6" s="18" t="s">
        <v>4</v>
      </c>
      <c r="AD6" s="18" t="s">
        <v>4</v>
      </c>
      <c r="AE6" s="6" t="s">
        <v>4</v>
      </c>
      <c r="AF6" s="18" t="s">
        <v>4</v>
      </c>
      <c r="AG6" s="18" t="s">
        <v>6</v>
      </c>
      <c r="AH6" s="18" t="s">
        <v>7</v>
      </c>
      <c r="AI6" s="18" t="s">
        <v>4</v>
      </c>
      <c r="AJ6" s="18" t="s">
        <v>4</v>
      </c>
      <c r="AK6" s="18" t="s">
        <v>4</v>
      </c>
      <c r="AL6" s="3"/>
    </row>
    <row r="7" spans="1:38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6"/>
      <c r="V7" s="19"/>
      <c r="W7" s="19"/>
      <c r="X7" s="19"/>
      <c r="Y7" s="19"/>
      <c r="Z7" s="19"/>
      <c r="AA7" s="6"/>
      <c r="AB7" s="19"/>
      <c r="AC7" s="19"/>
      <c r="AD7" s="19"/>
      <c r="AE7" s="6"/>
      <c r="AF7" s="19"/>
      <c r="AG7" s="19"/>
      <c r="AH7" s="19"/>
      <c r="AI7" s="19"/>
      <c r="AJ7" s="19"/>
      <c r="AK7" s="19"/>
      <c r="AL7" s="3"/>
    </row>
    <row r="8" spans="1:38" ht="25.5">
      <c r="A8" s="7" t="s">
        <v>8</v>
      </c>
      <c r="B8" s="17" t="s">
        <v>9</v>
      </c>
      <c r="C8" s="17" t="s">
        <v>10</v>
      </c>
      <c r="D8" s="8"/>
      <c r="E8" s="8"/>
      <c r="F8" s="8"/>
      <c r="G8" s="8"/>
      <c r="H8" s="8"/>
      <c r="I8" s="9">
        <v>0</v>
      </c>
      <c r="J8" s="9">
        <f>+J9+J23</f>
        <v>186438790.88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f>+AB9+AB23</f>
        <v>108288571.5</v>
      </c>
      <c r="AC8" s="9">
        <v>0</v>
      </c>
      <c r="AD8" s="9">
        <v>0</v>
      </c>
      <c r="AE8" s="9">
        <v>15571806.38</v>
      </c>
      <c r="AF8" s="9">
        <v>-15571806.38</v>
      </c>
      <c r="AG8" s="32">
        <f>J8-AB8</f>
        <v>78150219.38</v>
      </c>
      <c r="AH8" s="10">
        <f>AB8/J8*100/100</f>
        <v>0.5808263987814595</v>
      </c>
      <c r="AI8" s="9">
        <v>0</v>
      </c>
      <c r="AJ8" s="10">
        <v>0</v>
      </c>
      <c r="AK8" s="9">
        <v>0</v>
      </c>
      <c r="AL8" s="3"/>
    </row>
    <row r="9" spans="1:38" ht="25.5" outlineLevel="1">
      <c r="A9" s="7" t="s">
        <v>11</v>
      </c>
      <c r="B9" s="17" t="s">
        <v>9</v>
      </c>
      <c r="C9" s="17" t="s">
        <v>12</v>
      </c>
      <c r="D9" s="8"/>
      <c r="E9" s="8"/>
      <c r="F9" s="8"/>
      <c r="G9" s="8"/>
      <c r="H9" s="8"/>
      <c r="I9" s="9">
        <v>0</v>
      </c>
      <c r="J9" s="9">
        <v>149422921.68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91296907.5</v>
      </c>
      <c r="AC9" s="9">
        <v>0</v>
      </c>
      <c r="AD9" s="9">
        <v>0</v>
      </c>
      <c r="AE9" s="9">
        <v>15571806.38</v>
      </c>
      <c r="AF9" s="9">
        <v>-15571806.38</v>
      </c>
      <c r="AG9" s="9">
        <f>J9-AB9</f>
        <v>58126014.18000001</v>
      </c>
      <c r="AH9" s="10">
        <f aca="true" t="shared" si="0" ref="AH9:AH26">AB9/J9*100/100</f>
        <v>0.6109966695439066</v>
      </c>
      <c r="AI9" s="9">
        <v>0</v>
      </c>
      <c r="AJ9" s="10">
        <v>0</v>
      </c>
      <c r="AK9" s="9">
        <v>0</v>
      </c>
      <c r="AL9" s="3"/>
    </row>
    <row r="10" spans="1:38" ht="15" outlineLevel="2">
      <c r="A10" s="14" t="s">
        <v>13</v>
      </c>
      <c r="B10" s="15" t="s">
        <v>9</v>
      </c>
      <c r="C10" s="15" t="s">
        <v>14</v>
      </c>
      <c r="D10" s="15"/>
      <c r="E10" s="15"/>
      <c r="F10" s="15"/>
      <c r="G10" s="15"/>
      <c r="H10" s="15"/>
      <c r="I10" s="16">
        <v>0</v>
      </c>
      <c r="J10" s="16">
        <f>J11+J12+J13+J14</f>
        <v>25741983.900000002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f>AB11+AB12+AB13+AB14</f>
        <v>4787659.1899999995</v>
      </c>
      <c r="AC10" s="16">
        <v>0</v>
      </c>
      <c r="AD10" s="16">
        <v>0</v>
      </c>
      <c r="AE10" s="16">
        <v>0</v>
      </c>
      <c r="AF10" s="16">
        <v>0</v>
      </c>
      <c r="AG10" s="16">
        <v>25523088.6</v>
      </c>
      <c r="AH10" s="10">
        <f t="shared" si="0"/>
        <v>0.18598641070550895</v>
      </c>
      <c r="AI10" s="9">
        <v>0</v>
      </c>
      <c r="AJ10" s="10">
        <v>0</v>
      </c>
      <c r="AK10" s="9">
        <v>0</v>
      </c>
      <c r="AL10" s="3"/>
    </row>
    <row r="11" spans="1:38" ht="51" outlineLevel="3">
      <c r="A11" s="14" t="s">
        <v>15</v>
      </c>
      <c r="B11" s="15" t="s">
        <v>9</v>
      </c>
      <c r="C11" s="15" t="s">
        <v>14</v>
      </c>
      <c r="D11" s="15"/>
      <c r="E11" s="15"/>
      <c r="F11" s="15"/>
      <c r="G11" s="15"/>
      <c r="H11" s="15"/>
      <c r="I11" s="16">
        <v>0</v>
      </c>
      <c r="J11" s="16">
        <v>318895.3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f>J11-AB11</f>
        <v>318895.3</v>
      </c>
      <c r="AH11" s="10">
        <f t="shared" si="0"/>
        <v>0</v>
      </c>
      <c r="AI11" s="9">
        <v>0</v>
      </c>
      <c r="AJ11" s="10">
        <v>0</v>
      </c>
      <c r="AK11" s="9">
        <v>0</v>
      </c>
      <c r="AL11" s="3"/>
    </row>
    <row r="12" spans="1:38" ht="89.25" outlineLevel="3">
      <c r="A12" s="14" t="s">
        <v>16</v>
      </c>
      <c r="B12" s="15" t="s">
        <v>9</v>
      </c>
      <c r="C12" s="15" t="s">
        <v>14</v>
      </c>
      <c r="D12" s="15"/>
      <c r="E12" s="15"/>
      <c r="F12" s="15"/>
      <c r="G12" s="15"/>
      <c r="H12" s="15"/>
      <c r="I12" s="16">
        <v>0</v>
      </c>
      <c r="J12" s="16">
        <v>21623020.85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4075293.17</v>
      </c>
      <c r="AC12" s="16">
        <v>0</v>
      </c>
      <c r="AD12" s="16">
        <v>0</v>
      </c>
      <c r="AE12" s="16">
        <v>0</v>
      </c>
      <c r="AF12" s="16">
        <v>0</v>
      </c>
      <c r="AG12" s="16">
        <f>J12-AB12</f>
        <v>17547727.68</v>
      </c>
      <c r="AH12" s="10">
        <f t="shared" si="0"/>
        <v>0.1884701123987493</v>
      </c>
      <c r="AI12" s="9">
        <v>0</v>
      </c>
      <c r="AJ12" s="10">
        <v>0</v>
      </c>
      <c r="AK12" s="9">
        <v>0</v>
      </c>
      <c r="AL12" s="3"/>
    </row>
    <row r="13" spans="1:38" ht="102" outlineLevel="3">
      <c r="A13" s="14" t="s">
        <v>17</v>
      </c>
      <c r="B13" s="15" t="s">
        <v>9</v>
      </c>
      <c r="C13" s="15" t="s">
        <v>14</v>
      </c>
      <c r="D13" s="15"/>
      <c r="E13" s="15"/>
      <c r="F13" s="15"/>
      <c r="G13" s="15"/>
      <c r="H13" s="15"/>
      <c r="I13" s="16">
        <v>0</v>
      </c>
      <c r="J13" s="16">
        <v>3779729.28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712366.02</v>
      </c>
      <c r="AC13" s="16">
        <v>0</v>
      </c>
      <c r="AD13" s="16">
        <v>0</v>
      </c>
      <c r="AE13" s="16">
        <v>0</v>
      </c>
      <c r="AF13" s="16">
        <v>0</v>
      </c>
      <c r="AG13" s="16">
        <f>J13-AB13</f>
        <v>3067363.26</v>
      </c>
      <c r="AH13" s="10">
        <f t="shared" si="0"/>
        <v>0.18847011709791026</v>
      </c>
      <c r="AI13" s="9">
        <v>0</v>
      </c>
      <c r="AJ13" s="10">
        <v>0</v>
      </c>
      <c r="AK13" s="9">
        <v>0</v>
      </c>
      <c r="AL13" s="3"/>
    </row>
    <row r="14" spans="1:38" ht="51" outlineLevel="3">
      <c r="A14" s="14" t="s">
        <v>18</v>
      </c>
      <c r="B14" s="15" t="s">
        <v>9</v>
      </c>
      <c r="C14" s="15" t="s">
        <v>14</v>
      </c>
      <c r="D14" s="15"/>
      <c r="E14" s="15"/>
      <c r="F14" s="15"/>
      <c r="G14" s="15"/>
      <c r="H14" s="15"/>
      <c r="I14" s="16">
        <v>0</v>
      </c>
      <c r="J14" s="16">
        <v>20338.47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f>J14-AB14</f>
        <v>20338.47</v>
      </c>
      <c r="AH14" s="10">
        <f t="shared" si="0"/>
        <v>0</v>
      </c>
      <c r="AI14" s="9">
        <v>0</v>
      </c>
      <c r="AJ14" s="10">
        <v>0</v>
      </c>
      <c r="AK14" s="9">
        <v>0</v>
      </c>
      <c r="AL14" s="3"/>
    </row>
    <row r="15" spans="1:38" ht="26.25" customHeight="1" outlineLevel="2">
      <c r="A15" s="7" t="s">
        <v>19</v>
      </c>
      <c r="B15" s="17" t="s">
        <v>9</v>
      </c>
      <c r="C15" s="17" t="s">
        <v>20</v>
      </c>
      <c r="D15" s="8"/>
      <c r="E15" s="8"/>
      <c r="F15" s="8"/>
      <c r="G15" s="8"/>
      <c r="H15" s="8"/>
      <c r="I15" s="9">
        <v>0</v>
      </c>
      <c r="J15" s="9">
        <f>J16+J18+J20+J21+J22</f>
        <v>123680937.78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f>AB16+AB18+AB20+AB21+AB22</f>
        <v>86373545.13</v>
      </c>
      <c r="AC15" s="9">
        <v>0</v>
      </c>
      <c r="AD15" s="9">
        <v>0</v>
      </c>
      <c r="AE15" s="9">
        <v>15571806.38</v>
      </c>
      <c r="AF15" s="9">
        <v>-15571806.38</v>
      </c>
      <c r="AG15" s="32">
        <f>J15-AB15</f>
        <v>37307392.650000006</v>
      </c>
      <c r="AH15" s="10">
        <f t="shared" si="0"/>
        <v>0.6983577799485858</v>
      </c>
      <c r="AI15" s="9">
        <v>0</v>
      </c>
      <c r="AJ15" s="10">
        <v>0</v>
      </c>
      <c r="AK15" s="9">
        <v>0</v>
      </c>
      <c r="AL15" s="3"/>
    </row>
    <row r="16" spans="1:38" ht="51" outlineLevel="3">
      <c r="A16" s="14" t="s">
        <v>21</v>
      </c>
      <c r="B16" s="15" t="s">
        <v>9</v>
      </c>
      <c r="C16" s="15" t="s">
        <v>20</v>
      </c>
      <c r="D16" s="15"/>
      <c r="E16" s="15"/>
      <c r="F16" s="15"/>
      <c r="G16" s="15"/>
      <c r="H16" s="15"/>
      <c r="I16" s="16">
        <v>0</v>
      </c>
      <c r="J16" s="16">
        <v>329675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f>J16-AB16</f>
        <v>329675</v>
      </c>
      <c r="AH16" s="10">
        <f t="shared" si="0"/>
        <v>0</v>
      </c>
      <c r="AI16" s="9">
        <v>0</v>
      </c>
      <c r="AJ16" s="10">
        <v>0</v>
      </c>
      <c r="AK16" s="9">
        <v>0</v>
      </c>
      <c r="AL16" s="3"/>
    </row>
    <row r="17" spans="1:38" ht="51" outlineLevel="4">
      <c r="A17" s="14" t="s">
        <v>22</v>
      </c>
      <c r="B17" s="15" t="s">
        <v>9</v>
      </c>
      <c r="C17" s="15" t="s">
        <v>20</v>
      </c>
      <c r="D17" s="15"/>
      <c r="E17" s="15"/>
      <c r="F17" s="15"/>
      <c r="G17" s="15"/>
      <c r="H17" s="15"/>
      <c r="I17" s="16">
        <v>0</v>
      </c>
      <c r="J17" s="16">
        <v>329675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f>J17-AB17</f>
        <v>329675</v>
      </c>
      <c r="AH17" s="10">
        <f t="shared" si="0"/>
        <v>0</v>
      </c>
      <c r="AI17" s="9">
        <v>0</v>
      </c>
      <c r="AJ17" s="10">
        <v>0</v>
      </c>
      <c r="AK17" s="9">
        <v>0</v>
      </c>
      <c r="AL17" s="3"/>
    </row>
    <row r="18" spans="1:38" ht="38.25" outlineLevel="3">
      <c r="A18" s="14" t="s">
        <v>23</v>
      </c>
      <c r="B18" s="15" t="s">
        <v>9</v>
      </c>
      <c r="C18" s="15" t="s">
        <v>20</v>
      </c>
      <c r="D18" s="15"/>
      <c r="E18" s="15"/>
      <c r="F18" s="15"/>
      <c r="G18" s="15"/>
      <c r="H18" s="15"/>
      <c r="I18" s="16">
        <v>0</v>
      </c>
      <c r="J18" s="16">
        <v>112244899.95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86223545.13</v>
      </c>
      <c r="AC18" s="16">
        <v>0</v>
      </c>
      <c r="AD18" s="16">
        <v>0</v>
      </c>
      <c r="AE18" s="16">
        <v>15571806.38</v>
      </c>
      <c r="AF18" s="16">
        <v>-15571806.38</v>
      </c>
      <c r="AG18" s="16">
        <f>J18-AB18</f>
        <v>26021354.820000008</v>
      </c>
      <c r="AH18" s="10">
        <f t="shared" si="0"/>
        <v>0.7681733884426701</v>
      </c>
      <c r="AI18" s="9">
        <v>0</v>
      </c>
      <c r="AJ18" s="10">
        <v>0</v>
      </c>
      <c r="AK18" s="9">
        <v>0</v>
      </c>
      <c r="AL18" s="3"/>
    </row>
    <row r="19" spans="1:38" ht="51" outlineLevel="4">
      <c r="A19" s="14" t="s">
        <v>22</v>
      </c>
      <c r="B19" s="15" t="s">
        <v>9</v>
      </c>
      <c r="C19" s="15" t="s">
        <v>20</v>
      </c>
      <c r="D19" s="15"/>
      <c r="E19" s="15"/>
      <c r="F19" s="15"/>
      <c r="G19" s="15"/>
      <c r="H19" s="15"/>
      <c r="I19" s="16">
        <v>0</v>
      </c>
      <c r="J19" s="16">
        <v>112244899.95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86223545.13</v>
      </c>
      <c r="AC19" s="16">
        <v>0</v>
      </c>
      <c r="AD19" s="16">
        <v>0</v>
      </c>
      <c r="AE19" s="16">
        <v>15571806.38</v>
      </c>
      <c r="AF19" s="16">
        <v>-15571806.38</v>
      </c>
      <c r="AG19" s="16">
        <f>J19-AB19</f>
        <v>26021354.820000008</v>
      </c>
      <c r="AH19" s="10">
        <f t="shared" si="0"/>
        <v>0.7681733884426701</v>
      </c>
      <c r="AI19" s="9">
        <v>0</v>
      </c>
      <c r="AJ19" s="10">
        <v>0</v>
      </c>
      <c r="AK19" s="9">
        <v>0</v>
      </c>
      <c r="AL19" s="3"/>
    </row>
    <row r="20" spans="1:38" ht="38.25" outlineLevel="3">
      <c r="A20" s="14" t="s">
        <v>24</v>
      </c>
      <c r="B20" s="15" t="s">
        <v>9</v>
      </c>
      <c r="C20" s="15" t="s">
        <v>20</v>
      </c>
      <c r="D20" s="15"/>
      <c r="E20" s="15"/>
      <c r="F20" s="15"/>
      <c r="G20" s="15"/>
      <c r="H20" s="15"/>
      <c r="I20" s="16">
        <v>0</v>
      </c>
      <c r="J20" s="16">
        <v>150000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150000</v>
      </c>
      <c r="AC20" s="16">
        <v>0</v>
      </c>
      <c r="AD20" s="16">
        <v>0</v>
      </c>
      <c r="AE20" s="16">
        <v>0</v>
      </c>
      <c r="AF20" s="16">
        <v>0</v>
      </c>
      <c r="AG20" s="16">
        <f>J20-AB20</f>
        <v>0</v>
      </c>
      <c r="AH20" s="10">
        <f t="shared" si="0"/>
        <v>1</v>
      </c>
      <c r="AI20" s="9">
        <v>0</v>
      </c>
      <c r="AJ20" s="10">
        <v>0</v>
      </c>
      <c r="AK20" s="9">
        <v>0</v>
      </c>
      <c r="AL20" s="3"/>
    </row>
    <row r="21" spans="1:38" ht="51" outlineLevel="3">
      <c r="A21" s="14" t="s">
        <v>25</v>
      </c>
      <c r="B21" s="15" t="s">
        <v>9</v>
      </c>
      <c r="C21" s="15" t="s">
        <v>20</v>
      </c>
      <c r="D21" s="15"/>
      <c r="E21" s="15"/>
      <c r="F21" s="15"/>
      <c r="G21" s="15"/>
      <c r="H21" s="15"/>
      <c r="I21" s="16">
        <v>0</v>
      </c>
      <c r="J21" s="16">
        <v>10868711.93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f>J21-AB21</f>
        <v>10868711.93</v>
      </c>
      <c r="AH21" s="10">
        <f t="shared" si="0"/>
        <v>0</v>
      </c>
      <c r="AI21" s="9">
        <v>0</v>
      </c>
      <c r="AJ21" s="10">
        <v>0</v>
      </c>
      <c r="AK21" s="9">
        <v>0</v>
      </c>
      <c r="AL21" s="3"/>
    </row>
    <row r="22" spans="1:38" ht="51" outlineLevel="3">
      <c r="A22" s="14" t="s">
        <v>25</v>
      </c>
      <c r="B22" s="15" t="s">
        <v>9</v>
      </c>
      <c r="C22" s="15" t="s">
        <v>20</v>
      </c>
      <c r="D22" s="15"/>
      <c r="E22" s="15"/>
      <c r="F22" s="15"/>
      <c r="G22" s="15"/>
      <c r="H22" s="15"/>
      <c r="I22" s="16">
        <v>0</v>
      </c>
      <c r="J22" s="16">
        <v>87650.9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f>J22-AB22</f>
        <v>87650.9</v>
      </c>
      <c r="AH22" s="10">
        <f t="shared" si="0"/>
        <v>0</v>
      </c>
      <c r="AI22" s="9">
        <v>0</v>
      </c>
      <c r="AJ22" s="10">
        <v>0</v>
      </c>
      <c r="AK22" s="9">
        <v>0</v>
      </c>
      <c r="AL22" s="3"/>
    </row>
    <row r="23" spans="1:38" ht="35.25" customHeight="1" outlineLevel="1">
      <c r="A23" s="7" t="s">
        <v>26</v>
      </c>
      <c r="B23" s="8" t="s">
        <v>9</v>
      </c>
      <c r="C23" s="8" t="s">
        <v>27</v>
      </c>
      <c r="D23" s="8"/>
      <c r="E23" s="8"/>
      <c r="F23" s="8"/>
      <c r="G23" s="8"/>
      <c r="H23" s="8"/>
      <c r="I23" s="9">
        <v>0</v>
      </c>
      <c r="J23" s="9">
        <v>37015869.2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f>AB24</f>
        <v>16991664</v>
      </c>
      <c r="AC23" s="9">
        <v>0</v>
      </c>
      <c r="AD23" s="9">
        <v>0</v>
      </c>
      <c r="AE23" s="9">
        <v>0</v>
      </c>
      <c r="AF23" s="9">
        <v>0</v>
      </c>
      <c r="AG23" s="32">
        <f>J23-AB23</f>
        <v>20024205.200000003</v>
      </c>
      <c r="AH23" s="10">
        <f t="shared" si="0"/>
        <v>0.45903728231241964</v>
      </c>
      <c r="AI23" s="9">
        <v>0</v>
      </c>
      <c r="AJ23" s="10">
        <v>0</v>
      </c>
      <c r="AK23" s="9">
        <v>0</v>
      </c>
      <c r="AL23" s="3"/>
    </row>
    <row r="24" spans="1:38" ht="15" outlineLevel="2">
      <c r="A24" s="7" t="s">
        <v>28</v>
      </c>
      <c r="B24" s="8" t="s">
        <v>9</v>
      </c>
      <c r="C24" s="8" t="s">
        <v>29</v>
      </c>
      <c r="D24" s="8"/>
      <c r="E24" s="8"/>
      <c r="F24" s="8"/>
      <c r="G24" s="8"/>
      <c r="H24" s="8"/>
      <c r="I24" s="9">
        <v>0</v>
      </c>
      <c r="J24" s="9">
        <f>J25</f>
        <v>37015869.2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f>AB25</f>
        <v>16991664</v>
      </c>
      <c r="AC24" s="9">
        <v>0</v>
      </c>
      <c r="AD24" s="9">
        <v>0</v>
      </c>
      <c r="AE24" s="9">
        <v>0</v>
      </c>
      <c r="AF24" s="9">
        <v>0</v>
      </c>
      <c r="AG24" s="32">
        <f>J24-AB24</f>
        <v>20024205.200000003</v>
      </c>
      <c r="AH24" s="10">
        <f t="shared" si="0"/>
        <v>0.45903728231241964</v>
      </c>
      <c r="AI24" s="9">
        <v>0</v>
      </c>
      <c r="AJ24" s="10">
        <v>0</v>
      </c>
      <c r="AK24" s="9">
        <v>0</v>
      </c>
      <c r="AL24" s="3"/>
    </row>
    <row r="25" spans="1:38" ht="63.75" outlineLevel="3">
      <c r="A25" s="14" t="s">
        <v>30</v>
      </c>
      <c r="B25" s="15" t="s">
        <v>9</v>
      </c>
      <c r="C25" s="15" t="s">
        <v>29</v>
      </c>
      <c r="D25" s="15"/>
      <c r="E25" s="15"/>
      <c r="F25" s="15"/>
      <c r="G25" s="15"/>
      <c r="H25" s="15"/>
      <c r="I25" s="16">
        <v>0</v>
      </c>
      <c r="J25" s="16">
        <v>37015869.2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16991664</v>
      </c>
      <c r="AC25" s="16">
        <v>0</v>
      </c>
      <c r="AD25" s="16">
        <v>0</v>
      </c>
      <c r="AE25" s="16">
        <v>0</v>
      </c>
      <c r="AF25" s="16">
        <v>0</v>
      </c>
      <c r="AG25" s="32">
        <f>J25-AB25</f>
        <v>20024205.200000003</v>
      </c>
      <c r="AH25" s="10">
        <f t="shared" si="0"/>
        <v>0.45903728231241964</v>
      </c>
      <c r="AI25" s="9">
        <v>0</v>
      </c>
      <c r="AJ25" s="10">
        <v>0</v>
      </c>
      <c r="AK25" s="9">
        <v>0</v>
      </c>
      <c r="AL25" s="3"/>
    </row>
    <row r="26" spans="1:38" ht="12.75" customHeight="1">
      <c r="A26" s="20" t="s">
        <v>31</v>
      </c>
      <c r="B26" s="21"/>
      <c r="C26" s="21"/>
      <c r="D26" s="21"/>
      <c r="E26" s="21"/>
      <c r="F26" s="21"/>
      <c r="G26" s="21"/>
      <c r="H26" s="21"/>
      <c r="I26" s="11">
        <v>0</v>
      </c>
      <c r="J26" s="11">
        <f>J8</f>
        <v>186438790.88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f>AB8</f>
        <v>108288571.5</v>
      </c>
      <c r="AC26" s="11">
        <v>0</v>
      </c>
      <c r="AD26" s="11">
        <v>0</v>
      </c>
      <c r="AE26" s="11">
        <v>15571806.38</v>
      </c>
      <c r="AF26" s="11">
        <v>-15571806.38</v>
      </c>
      <c r="AG26" s="11">
        <f>AG8</f>
        <v>78150219.38</v>
      </c>
      <c r="AH26" s="10">
        <f t="shared" si="0"/>
        <v>0.5808263987814595</v>
      </c>
      <c r="AI26" s="11">
        <v>0</v>
      </c>
      <c r="AJ26" s="12">
        <v>0</v>
      </c>
      <c r="AK26" s="11">
        <v>0</v>
      </c>
      <c r="AL26" s="3"/>
    </row>
    <row r="27" spans="1:38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 t="s">
        <v>4</v>
      </c>
      <c r="V27" s="3"/>
      <c r="W27" s="3"/>
      <c r="X27" s="3"/>
      <c r="Y27" s="3"/>
      <c r="Z27" s="3"/>
      <c r="AA27" s="3" t="s">
        <v>4</v>
      </c>
      <c r="AB27" s="3"/>
      <c r="AC27" s="3"/>
      <c r="AD27" s="3"/>
      <c r="AE27" s="3" t="s">
        <v>4</v>
      </c>
      <c r="AF27" s="3"/>
      <c r="AG27" s="3"/>
      <c r="AH27" s="3"/>
      <c r="AI27" s="3"/>
      <c r="AJ27" s="3"/>
      <c r="AK27" s="3"/>
      <c r="AL27" s="3"/>
    </row>
    <row r="28" spans="1:38" ht="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3"/>
    </row>
  </sheetData>
  <sheetProtection/>
  <mergeCells count="41">
    <mergeCell ref="B6:B7"/>
    <mergeCell ref="J6:J7"/>
    <mergeCell ref="A1:J1"/>
    <mergeCell ref="A2:J2"/>
    <mergeCell ref="A3:AI3"/>
    <mergeCell ref="A4:AI4"/>
    <mergeCell ref="A5:AK5"/>
    <mergeCell ref="D6:D7"/>
    <mergeCell ref="E6:E7"/>
    <mergeCell ref="F6:F7"/>
    <mergeCell ref="A6:A7"/>
    <mergeCell ref="T6:T7"/>
    <mergeCell ref="C6:C7"/>
    <mergeCell ref="L6:L7"/>
    <mergeCell ref="M6:M7"/>
    <mergeCell ref="N6:N7"/>
    <mergeCell ref="O6:O7"/>
    <mergeCell ref="P6:P7"/>
    <mergeCell ref="G6:G7"/>
    <mergeCell ref="H6:H7"/>
    <mergeCell ref="I6:I7"/>
    <mergeCell ref="A28:AA28"/>
    <mergeCell ref="AC6:AC7"/>
    <mergeCell ref="AD6:AD7"/>
    <mergeCell ref="AF6:AF7"/>
    <mergeCell ref="AG6:AG7"/>
    <mergeCell ref="K6:K7"/>
    <mergeCell ref="W6:W7"/>
    <mergeCell ref="X6:X7"/>
    <mergeCell ref="Y6:Y7"/>
    <mergeCell ref="Z6:Z7"/>
    <mergeCell ref="AH6:AH7"/>
    <mergeCell ref="V6:V7"/>
    <mergeCell ref="AI6:AI7"/>
    <mergeCell ref="AJ6:AJ7"/>
    <mergeCell ref="AK6:AK7"/>
    <mergeCell ref="A26:H26"/>
    <mergeCell ref="AB6:AB7"/>
    <mergeCell ref="Q6:Q7"/>
    <mergeCell ref="R6:R7"/>
    <mergeCell ref="S6:S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2021-04-19T01:49:54Z</dcterms:created>
  <dcterms:modified xsi:type="dcterms:W3CDTF">2021-07-15T06:29:15Z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( от 21.04.2014 08_44_42)(63).xlsx</vt:lpwstr>
  </property>
  <property fmtid="{D5CDD505-2E9C-101B-9397-08002B2CF9AE}" pid="3" name="Название отчета">
    <vt:lpwstr>Программы ( от 21.04.2014 08_44_42)(63).xlsx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20.2.2923.173493869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