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0" windowWidth="1980" windowHeight="1170"/>
  </bookViews>
  <sheets>
    <sheet name="Документ (4)" sheetId="6" r:id="rId1"/>
  </sheets>
  <definedNames>
    <definedName name="_xlnm._FilterDatabase" localSheetId="0" hidden="1">'Документ (4)'!$A$8:$D$264</definedName>
    <definedName name="_xlnm.Print_Titles" localSheetId="0">'Документ (4)'!$8:$8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C247" i="6" l="1"/>
  <c r="D235" i="6"/>
  <c r="D186" i="6"/>
  <c r="D189" i="6"/>
  <c r="C242" i="6" l="1"/>
  <c r="E15" i="6"/>
  <c r="E191" i="6"/>
  <c r="F259" i="6"/>
  <c r="F258" i="6"/>
  <c r="F257" i="6"/>
  <c r="F255" i="6"/>
  <c r="D90" i="6" l="1"/>
  <c r="D57" i="6"/>
  <c r="F48" i="6"/>
  <c r="D46" i="6"/>
  <c r="C46" i="6"/>
  <c r="E49" i="6"/>
  <c r="E48" i="6"/>
  <c r="E47" i="6"/>
  <c r="D29" i="6"/>
  <c r="D28" i="6"/>
  <c r="D27" i="6"/>
  <c r="C187" i="6"/>
  <c r="C186" i="6"/>
  <c r="D256" i="6"/>
  <c r="D252" i="6"/>
  <c r="C256" i="6"/>
  <c r="E259" i="6"/>
  <c r="E258" i="6"/>
  <c r="E257" i="6"/>
  <c r="C34" i="6"/>
  <c r="C28" i="6"/>
  <c r="E46" i="6" l="1"/>
  <c r="D251" i="6"/>
  <c r="F252" i="6"/>
  <c r="F46" i="6"/>
  <c r="D243" i="6"/>
  <c r="D26" i="6"/>
  <c r="C29" i="6"/>
  <c r="C10" i="6"/>
  <c r="E255" i="6"/>
  <c r="E254" i="6"/>
  <c r="E253" i="6"/>
  <c r="C252" i="6"/>
  <c r="C251" i="6" s="1"/>
  <c r="E251" i="6" s="1"/>
  <c r="F256" i="6"/>
  <c r="E256" i="6"/>
  <c r="D242" i="6"/>
  <c r="D241" i="6"/>
  <c r="D240" i="6"/>
  <c r="C241" i="6"/>
  <c r="C243" i="6"/>
  <c r="C239" i="6" s="1"/>
  <c r="F251" i="6" l="1"/>
  <c r="E252" i="6"/>
  <c r="C235" i="6"/>
  <c r="C234" i="6" s="1"/>
  <c r="D157" i="6"/>
  <c r="D156" i="6"/>
  <c r="D155" i="6"/>
  <c r="C155" i="6"/>
  <c r="C156" i="6"/>
  <c r="C148" i="6"/>
  <c r="C157" i="6"/>
  <c r="D164" i="6"/>
  <c r="C164" i="6"/>
  <c r="C163" i="6" s="1"/>
  <c r="D159" i="6"/>
  <c r="D158" i="6" s="1"/>
  <c r="C159" i="6"/>
  <c r="E159" i="6" s="1"/>
  <c r="D234" i="6" l="1"/>
  <c r="F235" i="6"/>
  <c r="E235" i="6"/>
  <c r="D163" i="6"/>
  <c r="E164" i="6"/>
  <c r="C158" i="6"/>
  <c r="D154" i="6"/>
  <c r="D12" i="6"/>
  <c r="C12" i="6"/>
  <c r="D14" i="6"/>
  <c r="D13" i="6" s="1"/>
  <c r="C14" i="6"/>
  <c r="C13" i="6" s="1"/>
  <c r="D10" i="6" l="1"/>
  <c r="E246" i="6"/>
  <c r="F35" i="6"/>
  <c r="C38" i="6" l="1"/>
  <c r="C22" i="6"/>
  <c r="C18" i="6"/>
  <c r="C188" i="6"/>
  <c r="F106" i="6"/>
  <c r="F107" i="6"/>
  <c r="F92" i="6"/>
  <c r="C149" i="6"/>
  <c r="C83" i="6" l="1"/>
  <c r="C147" i="6" l="1"/>
  <c r="D109" i="6" l="1"/>
  <c r="D176" i="6" l="1"/>
  <c r="C96" i="6"/>
  <c r="C97" i="6"/>
  <c r="C98" i="6"/>
  <c r="F250" i="6"/>
  <c r="E250" i="6"/>
  <c r="F249" i="6"/>
  <c r="E249" i="6"/>
  <c r="E248" i="6"/>
  <c r="F246" i="6"/>
  <c r="F245" i="6"/>
  <c r="E245" i="6"/>
  <c r="F244" i="6"/>
  <c r="E244" i="6"/>
  <c r="D247" i="6"/>
  <c r="C240" i="6"/>
  <c r="D239" i="6" l="1"/>
  <c r="E247" i="6"/>
  <c r="E243" i="6"/>
  <c r="F247" i="6"/>
  <c r="F243" i="6"/>
  <c r="C57" i="6"/>
  <c r="F242" i="6" l="1"/>
  <c r="E242" i="6"/>
  <c r="F241" i="6"/>
  <c r="E241" i="6"/>
  <c r="F240" i="6"/>
  <c r="E240" i="6"/>
  <c r="F238" i="6"/>
  <c r="E238" i="6"/>
  <c r="F237" i="6"/>
  <c r="E237" i="6"/>
  <c r="F236" i="6"/>
  <c r="E236" i="6"/>
  <c r="E233" i="6"/>
  <c r="E232" i="6"/>
  <c r="E231" i="6"/>
  <c r="F229" i="6"/>
  <c r="E229" i="6"/>
  <c r="E228" i="6"/>
  <c r="E227" i="6"/>
  <c r="F225" i="6"/>
  <c r="E225" i="6"/>
  <c r="E224" i="6"/>
  <c r="E223" i="6"/>
  <c r="F221" i="6"/>
  <c r="E221" i="6"/>
  <c r="E220" i="6"/>
  <c r="E219" i="6"/>
  <c r="F217" i="6"/>
  <c r="E217" i="6"/>
  <c r="E216" i="6"/>
  <c r="E215" i="6"/>
  <c r="E213" i="6"/>
  <c r="E212" i="6"/>
  <c r="E211" i="6"/>
  <c r="F205" i="6"/>
  <c r="E205" i="6"/>
  <c r="F204" i="6"/>
  <c r="E204" i="6"/>
  <c r="F203" i="6"/>
  <c r="E203" i="6"/>
  <c r="F201" i="6"/>
  <c r="E201" i="6"/>
  <c r="E200" i="6"/>
  <c r="E199" i="6"/>
  <c r="F197" i="6"/>
  <c r="E197" i="6"/>
  <c r="E196" i="6"/>
  <c r="E195" i="6"/>
  <c r="F193" i="6"/>
  <c r="E193" i="6"/>
  <c r="E192" i="6"/>
  <c r="E190" i="6"/>
  <c r="F183" i="6"/>
  <c r="E183" i="6"/>
  <c r="E182" i="6"/>
  <c r="E181" i="6"/>
  <c r="F179" i="6"/>
  <c r="E179" i="6"/>
  <c r="E178" i="6"/>
  <c r="E177" i="6"/>
  <c r="F175" i="6"/>
  <c r="E175" i="6"/>
  <c r="E174" i="6"/>
  <c r="E173" i="6"/>
  <c r="F171" i="6"/>
  <c r="E171" i="6"/>
  <c r="E170" i="6"/>
  <c r="E169" i="6"/>
  <c r="E167" i="6"/>
  <c r="E166" i="6"/>
  <c r="E165" i="6"/>
  <c r="F162" i="6"/>
  <c r="E162" i="6"/>
  <c r="F161" i="6"/>
  <c r="E161" i="6"/>
  <c r="E160" i="6"/>
  <c r="E153" i="6"/>
  <c r="E152" i="6"/>
  <c r="E151" i="6"/>
  <c r="E148" i="6"/>
  <c r="F145" i="6"/>
  <c r="E145" i="6"/>
  <c r="E144" i="6"/>
  <c r="E143" i="6"/>
  <c r="F141" i="6"/>
  <c r="E141" i="6"/>
  <c r="E140" i="6"/>
  <c r="E139" i="6"/>
  <c r="F137" i="6"/>
  <c r="E137" i="6"/>
  <c r="E136" i="6"/>
  <c r="E135" i="6"/>
  <c r="F133" i="6"/>
  <c r="E133" i="6"/>
  <c r="E132" i="6"/>
  <c r="E131" i="6"/>
  <c r="F125" i="6"/>
  <c r="E125" i="6"/>
  <c r="F124" i="6"/>
  <c r="E124" i="6"/>
  <c r="E123" i="6"/>
  <c r="E121" i="6"/>
  <c r="F120" i="6"/>
  <c r="E120" i="6"/>
  <c r="F119" i="6"/>
  <c r="E119" i="6"/>
  <c r="F117" i="6"/>
  <c r="E117" i="6"/>
  <c r="F116" i="6"/>
  <c r="E116" i="6"/>
  <c r="E115" i="6"/>
  <c r="F113" i="6"/>
  <c r="E113" i="6"/>
  <c r="F112" i="6"/>
  <c r="E112" i="6"/>
  <c r="F111" i="6"/>
  <c r="E111" i="6"/>
  <c r="F110" i="6"/>
  <c r="E110" i="6"/>
  <c r="F108" i="6"/>
  <c r="E108" i="6"/>
  <c r="E107" i="6"/>
  <c r="E106" i="6"/>
  <c r="E105" i="6"/>
  <c r="F103" i="6"/>
  <c r="E103" i="6"/>
  <c r="E102" i="6"/>
  <c r="E101" i="6"/>
  <c r="E100" i="6"/>
  <c r="F93" i="6"/>
  <c r="E93" i="6"/>
  <c r="E92" i="6"/>
  <c r="F91" i="6"/>
  <c r="E91" i="6"/>
  <c r="F89" i="6"/>
  <c r="E89" i="6"/>
  <c r="F88" i="6"/>
  <c r="E88" i="6"/>
  <c r="E87" i="6"/>
  <c r="F81" i="6"/>
  <c r="E81" i="6"/>
  <c r="F80" i="6"/>
  <c r="E80" i="6"/>
  <c r="F79" i="6"/>
  <c r="E79" i="6"/>
  <c r="F77" i="6"/>
  <c r="E77" i="6"/>
  <c r="E76" i="6"/>
  <c r="E75" i="6"/>
  <c r="F73" i="6"/>
  <c r="E73" i="6"/>
  <c r="E72" i="6"/>
  <c r="E71" i="6"/>
  <c r="F69" i="6"/>
  <c r="E69" i="6"/>
  <c r="E68" i="6"/>
  <c r="E67" i="6"/>
  <c r="F65" i="6"/>
  <c r="E65" i="6"/>
  <c r="E64" i="6"/>
  <c r="E63" i="6"/>
  <c r="F61" i="6"/>
  <c r="E61" i="6"/>
  <c r="E60" i="6"/>
  <c r="E59" i="6"/>
  <c r="F53" i="6"/>
  <c r="E53" i="6"/>
  <c r="E52" i="6"/>
  <c r="E51" i="6"/>
  <c r="F45" i="6"/>
  <c r="E45" i="6"/>
  <c r="E44" i="6"/>
  <c r="E43" i="6"/>
  <c r="F41" i="6"/>
  <c r="E41" i="6"/>
  <c r="F40" i="6"/>
  <c r="E40" i="6"/>
  <c r="E39" i="6"/>
  <c r="F37" i="6"/>
  <c r="E37" i="6"/>
  <c r="F36" i="6"/>
  <c r="E36" i="6"/>
  <c r="E35" i="6"/>
  <c r="F33" i="6"/>
  <c r="E33" i="6"/>
  <c r="F32" i="6"/>
  <c r="E32" i="6"/>
  <c r="E31" i="6"/>
  <c r="F25" i="6"/>
  <c r="E25" i="6"/>
  <c r="E24" i="6"/>
  <c r="E23" i="6"/>
  <c r="F21" i="6"/>
  <c r="E21" i="6"/>
  <c r="E20" i="6"/>
  <c r="E19" i="6"/>
  <c r="F17" i="6"/>
  <c r="E17" i="6"/>
  <c r="E16" i="6"/>
  <c r="E14" i="6"/>
  <c r="D230" i="6"/>
  <c r="C230" i="6"/>
  <c r="D226" i="6"/>
  <c r="C226" i="6"/>
  <c r="D222" i="6"/>
  <c r="C222" i="6"/>
  <c r="D218" i="6"/>
  <c r="C218" i="6"/>
  <c r="D214" i="6"/>
  <c r="C214" i="6"/>
  <c r="D210" i="6"/>
  <c r="C210" i="6"/>
  <c r="D209" i="6"/>
  <c r="C209" i="6"/>
  <c r="D208" i="6"/>
  <c r="C208" i="6"/>
  <c r="D207" i="6"/>
  <c r="C207" i="6"/>
  <c r="D202" i="6"/>
  <c r="C202" i="6"/>
  <c r="D198" i="6"/>
  <c r="C198" i="6"/>
  <c r="D194" i="6"/>
  <c r="C194" i="6"/>
  <c r="C189" i="6"/>
  <c r="D188" i="6"/>
  <c r="D187" i="6"/>
  <c r="D185" i="6"/>
  <c r="C185" i="6"/>
  <c r="C184" i="6" s="1"/>
  <c r="D180" i="6"/>
  <c r="C180" i="6"/>
  <c r="C176" i="6"/>
  <c r="E176" i="6" s="1"/>
  <c r="D172" i="6"/>
  <c r="C172" i="6"/>
  <c r="D168" i="6"/>
  <c r="C168" i="6"/>
  <c r="E155" i="6"/>
  <c r="D150" i="6"/>
  <c r="C150" i="6"/>
  <c r="D149" i="6"/>
  <c r="D146" i="6" s="1"/>
  <c r="C146" i="6"/>
  <c r="D142" i="6"/>
  <c r="C142" i="6"/>
  <c r="D138" i="6"/>
  <c r="C138" i="6"/>
  <c r="D134" i="6"/>
  <c r="C134" i="6"/>
  <c r="D130" i="6"/>
  <c r="C130" i="6"/>
  <c r="D129" i="6"/>
  <c r="C129" i="6"/>
  <c r="C264" i="6" s="1"/>
  <c r="D128" i="6"/>
  <c r="C128" i="6"/>
  <c r="D127" i="6"/>
  <c r="C127" i="6"/>
  <c r="E127" i="6" s="1"/>
  <c r="D122" i="6"/>
  <c r="C122" i="6"/>
  <c r="D118" i="6"/>
  <c r="C118" i="6"/>
  <c r="D114" i="6"/>
  <c r="C114" i="6"/>
  <c r="C109" i="6"/>
  <c r="D104" i="6"/>
  <c r="C104" i="6"/>
  <c r="D99" i="6"/>
  <c r="C99" i="6"/>
  <c r="D98" i="6"/>
  <c r="E98" i="6" s="1"/>
  <c r="D97" i="6"/>
  <c r="D96" i="6"/>
  <c r="D95" i="6"/>
  <c r="D261" i="6" s="1"/>
  <c r="C95" i="6"/>
  <c r="C261" i="6" s="1"/>
  <c r="C90" i="6"/>
  <c r="D86" i="6"/>
  <c r="C86" i="6"/>
  <c r="D85" i="6"/>
  <c r="C85" i="6"/>
  <c r="D84" i="6"/>
  <c r="C84" i="6"/>
  <c r="C82" i="6" s="1"/>
  <c r="D83" i="6"/>
  <c r="D78" i="6"/>
  <c r="C78" i="6"/>
  <c r="D74" i="6"/>
  <c r="C74" i="6"/>
  <c r="D70" i="6"/>
  <c r="C70" i="6"/>
  <c r="D66" i="6"/>
  <c r="C66" i="6"/>
  <c r="D62" i="6"/>
  <c r="C62" i="6"/>
  <c r="D58" i="6"/>
  <c r="C58" i="6"/>
  <c r="D56" i="6"/>
  <c r="C56" i="6"/>
  <c r="D55" i="6"/>
  <c r="C55" i="6"/>
  <c r="D50" i="6"/>
  <c r="C50" i="6"/>
  <c r="D42" i="6"/>
  <c r="C42" i="6"/>
  <c r="D38" i="6"/>
  <c r="D34" i="6"/>
  <c r="D30" i="6"/>
  <c r="C30" i="6"/>
  <c r="C27" i="6"/>
  <c r="D22" i="6"/>
  <c r="D18" i="6"/>
  <c r="E12" i="6"/>
  <c r="D11" i="6"/>
  <c r="D9" i="6" s="1"/>
  <c r="D184" i="6" l="1"/>
  <c r="E202" i="6"/>
  <c r="E226" i="6"/>
  <c r="D264" i="6"/>
  <c r="D262" i="6"/>
  <c r="E28" i="6"/>
  <c r="D263" i="6"/>
  <c r="F78" i="6"/>
  <c r="E128" i="6"/>
  <c r="E130" i="6"/>
  <c r="E138" i="6"/>
  <c r="C262" i="6"/>
  <c r="C263" i="6"/>
  <c r="C26" i="6"/>
  <c r="E78" i="6"/>
  <c r="E163" i="6"/>
  <c r="F202" i="6"/>
  <c r="E214" i="6"/>
  <c r="E104" i="6"/>
  <c r="E74" i="6"/>
  <c r="E66" i="6"/>
  <c r="E42" i="6"/>
  <c r="F84" i="6"/>
  <c r="E194" i="6"/>
  <c r="E122" i="6"/>
  <c r="E114" i="6"/>
  <c r="E18" i="6"/>
  <c r="E234" i="6"/>
  <c r="F189" i="6"/>
  <c r="E172" i="6"/>
  <c r="E62" i="6"/>
  <c r="E38" i="6"/>
  <c r="E22" i="6"/>
  <c r="F18" i="6"/>
  <c r="E218" i="6"/>
  <c r="E210" i="6"/>
  <c r="F198" i="6"/>
  <c r="E188" i="6"/>
  <c r="E158" i="6"/>
  <c r="E90" i="6"/>
  <c r="E50" i="6"/>
  <c r="E198" i="6"/>
  <c r="E180" i="6"/>
  <c r="F142" i="6"/>
  <c r="F118" i="6"/>
  <c r="F114" i="6"/>
  <c r="F99" i="6"/>
  <c r="F62" i="6"/>
  <c r="F34" i="6"/>
  <c r="E84" i="6"/>
  <c r="F187" i="6"/>
  <c r="E27" i="6"/>
  <c r="E55" i="6"/>
  <c r="C54" i="6"/>
  <c r="E185" i="6"/>
  <c r="E85" i="6"/>
  <c r="E239" i="6"/>
  <c r="F234" i="6"/>
  <c r="E230" i="6"/>
  <c r="F226" i="6"/>
  <c r="E222" i="6"/>
  <c r="C206" i="6"/>
  <c r="F218" i="6"/>
  <c r="E209" i="6"/>
  <c r="D206" i="6"/>
  <c r="F209" i="6"/>
  <c r="F194" i="6"/>
  <c r="F188" i="6"/>
  <c r="E189" i="6"/>
  <c r="F180" i="6"/>
  <c r="F172" i="6"/>
  <c r="F157" i="6"/>
  <c r="C154" i="6"/>
  <c r="E168" i="6"/>
  <c r="F156" i="6"/>
  <c r="F158" i="6"/>
  <c r="E157" i="6"/>
  <c r="E147" i="6"/>
  <c r="E150" i="6"/>
  <c r="E146" i="6"/>
  <c r="E149" i="6"/>
  <c r="F138" i="6"/>
  <c r="F129" i="6"/>
  <c r="F134" i="6"/>
  <c r="F130" i="6"/>
  <c r="F122" i="6"/>
  <c r="E118" i="6"/>
  <c r="E97" i="6"/>
  <c r="F96" i="6"/>
  <c r="F97" i="6"/>
  <c r="F109" i="6"/>
  <c r="F104" i="6"/>
  <c r="F98" i="6"/>
  <c r="E99" i="6"/>
  <c r="C94" i="6"/>
  <c r="F90" i="6"/>
  <c r="F86" i="6"/>
  <c r="D82" i="6"/>
  <c r="F50" i="6"/>
  <c r="F42" i="6"/>
  <c r="F38" i="6"/>
  <c r="E29" i="6"/>
  <c r="E34" i="6"/>
  <c r="F27" i="6"/>
  <c r="F29" i="6"/>
  <c r="E30" i="6"/>
  <c r="F22" i="6"/>
  <c r="F12" i="6"/>
  <c r="F28" i="6"/>
  <c r="F30" i="6"/>
  <c r="F74" i="6"/>
  <c r="F85" i="6"/>
  <c r="E134" i="6"/>
  <c r="E142" i="6"/>
  <c r="F168" i="6"/>
  <c r="F176" i="6"/>
  <c r="F222" i="6"/>
  <c r="E109" i="6"/>
  <c r="E156" i="6"/>
  <c r="E208" i="6"/>
  <c r="F214" i="6"/>
  <c r="E187" i="6"/>
  <c r="F239" i="6"/>
  <c r="D94" i="6"/>
  <c r="E95" i="6"/>
  <c r="E129" i="6"/>
  <c r="E207" i="6"/>
  <c r="E58" i="6"/>
  <c r="F66" i="6"/>
  <c r="E96" i="6"/>
  <c r="D126" i="6"/>
  <c r="F57" i="6"/>
  <c r="E70" i="6"/>
  <c r="C126" i="6"/>
  <c r="E56" i="6"/>
  <c r="F70" i="6"/>
  <c r="E57" i="6"/>
  <c r="D54" i="6"/>
  <c r="F58" i="6"/>
  <c r="E86" i="6"/>
  <c r="E83" i="6"/>
  <c r="E11" i="6"/>
  <c r="E13" i="6"/>
  <c r="F13" i="6"/>
  <c r="E10" i="6"/>
  <c r="E261" i="6"/>
  <c r="C9" i="6"/>
  <c r="D260" i="6" l="1"/>
  <c r="C260" i="6"/>
  <c r="F154" i="6"/>
  <c r="E206" i="6"/>
  <c r="F206" i="6"/>
  <c r="F126" i="6"/>
  <c r="F94" i="6"/>
  <c r="F26" i="6"/>
  <c r="E264" i="6"/>
  <c r="E184" i="6"/>
  <c r="F184" i="6"/>
  <c r="E154" i="6"/>
  <c r="E126" i="6"/>
  <c r="E26" i="6"/>
  <c r="E94" i="6"/>
  <c r="F264" i="6"/>
  <c r="F54" i="6"/>
  <c r="E54" i="6"/>
  <c r="F262" i="6"/>
  <c r="E262" i="6"/>
  <c r="F82" i="6"/>
  <c r="E82" i="6"/>
  <c r="F263" i="6"/>
  <c r="E263" i="6"/>
  <c r="F9" i="6"/>
  <c r="E9" i="6"/>
  <c r="F260" i="6" l="1"/>
  <c r="E260" i="6"/>
</calcChain>
</file>

<file path=xl/sharedStrings.xml><?xml version="1.0" encoding="utf-8"?>
<sst xmlns="http://schemas.openxmlformats.org/spreadsheetml/2006/main" count="342" uniqueCount="152">
  <si>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</si>
  <si>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</si>
  <si>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</si>
  <si>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</si>
  <si>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</si>
  <si>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</si>
  <si>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</si>
  <si>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</si>
  <si>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</si>
  <si>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</si>
  <si>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</si>
  <si>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</si>
  <si>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</si>
  <si>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</si>
  <si>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</si>
  <si>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</si>
  <si>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</si>
  <si>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</si>
  <si>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</si>
  <si>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</si>
  <si>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</si>
  <si>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</si>
  <si>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</si>
  <si>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</si>
  <si>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</si>
  <si>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</si>
  <si>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</si>
  <si>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</si>
  <si>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</si>
  <si>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</si>
  <si>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</si>
  <si>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</si>
  <si>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</si>
  <si>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</si>
  <si>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</si>
  <si>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</si>
  <si>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</si>
  <si>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</si>
  <si>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</si>
  <si>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</si>
  <si>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</si>
  <si>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</si>
  <si>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</si>
  <si>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</si>
  <si>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</si>
  <si>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</si>
  <si>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</si>
  <si>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</si>
  <si>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</si>
  <si>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</si>
  <si>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</si>
  <si>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</si>
  <si>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</si>
  <si>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</si>
  <si>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</si>
  <si>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</si>
  <si>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</si>
  <si>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</si>
  <si>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</si>
  <si>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</si>
  <si>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</si>
  <si>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</si>
  <si>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</si>
  <si>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</si>
  <si>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</si>
  <si>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</si>
  <si>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</si>
  <si>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</si>
  <si>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</si>
  <si>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</si>
  <si>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</si>
  <si>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</si>
  <si>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</si>
  <si>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</si>
  <si>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</si>
  <si>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</si>
  <si>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</si>
  <si>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</si>
  <si>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</si>
  <si>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</si>
  <si>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</si>
  <si>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</si>
  <si>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</si>
  <si>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</si>
  <si>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</si>
  <si>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</si>
  <si>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</si>
  <si>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</si>
  <si>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</si>
  <si>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</si>
  <si>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</si>
  <si>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</si>
  <si>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</si>
  <si>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</si>
  <si>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</si>
  <si>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</si>
  <si>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</si>
  <si>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</si>
  <si>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</si>
  <si>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</si>
  <si>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</si>
  <si>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</si>
  <si>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</si>
  <si>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</si>
  <si>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</si>
  <si>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</si>
  <si>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</si>
  <si>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</si>
  <si>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</si>
  <si>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</si>
  <si>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</si>
  <si>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</si>
  <si>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</si>
  <si>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</si>
  <si>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</si>
  <si>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</si>
  <si>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</si>
  <si>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</si>
  <si>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</si>
  <si>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</si>
  <si>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</si>
  <si>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</si>
  <si>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</si>
  <si>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</si>
  <si>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</si>
  <si>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</si>
  <si>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</si>
  <si>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</si>
  <si>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18 1 00 00000</t>
  </si>
  <si>
    <t>18 2 00 00000</t>
  </si>
  <si>
    <t>Муниципальная программа "Доступная среда" на период 2020-2024 годы</t>
  </si>
  <si>
    <t>тыс.рублей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</si>
  <si>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</si>
  <si>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Федеральный проект Акселерация субъектов малого им средщнего предпринимательства"</t>
  </si>
  <si>
    <t>01 1 I5 21200</t>
  </si>
  <si>
    <t>Муниципальная программа  "Развитие водохозяйственного комплекса в  Арсеньевском городском округе" на 2020 -2024 годы</t>
  </si>
  <si>
    <t>Федеральный проект "Спорт-норма жизни"</t>
  </si>
  <si>
    <t>09 1 P5 00000</t>
  </si>
  <si>
    <t>09 2 P5 00000</t>
  </si>
  <si>
    <t>Федеральный проект "Обеспечение устойчивого сокращения непригодного для проживания жилищного фонда"</t>
  </si>
  <si>
    <t>17 9 F3 00000</t>
  </si>
  <si>
    <t>99 0 00 00000</t>
  </si>
  <si>
    <t>Муниципальная программа "Укрепление общественного здоровья населения Арсеньевского городского округа на 2021-2024 годы"</t>
  </si>
  <si>
    <t>19 0 00 00000</t>
  </si>
  <si>
    <t>Федеральный проект "Укрепление общественного здоровья"</t>
  </si>
  <si>
    <t>19 9 P4 00000</t>
  </si>
  <si>
    <t>Федеральный проект "Учитель будущего"</t>
  </si>
  <si>
    <t>029E5 00000</t>
  </si>
  <si>
    <t>- средства Фонда</t>
  </si>
  <si>
    <t>Подпрограмма "Благоустройство территорий, детских и спортивных площадок на территории Арсеньевского городского округа" на 2020-2024 годы</t>
  </si>
  <si>
    <t>Уточненный бюджет на 01.07.2021 год</t>
  </si>
  <si>
    <t xml:space="preserve"> Информация о расходах на выполнение муниципальных программ 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</si>
</sst>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23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84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164" fontId="10" fillId="0" borderId="1" xfId="2" applyNumberFormat="1" applyFont="1" applyFill="1" applyBorder="1" applyAlignment="1">
      <alignment horizontal="center" vertical="justify" wrapText="1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5" fontId="8" fillId="0" borderId="1" xfId="0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5" fontId="10" fillId="0" borderId="1" xfId="2" applyNumberFormat="1" applyFont="1" applyFill="1" applyBorder="1" applyAlignment="1">
      <alignment horizontal="center" vertical="justify" wrapText="1" shrinkToFit="1"/>
    </xf>
    <xf numFmtId="164" fontId="11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vertical="top" shrinkToFit="1"/>
    </xf>
    <xf numFmtId="164" fontId="15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wrapText="1"/>
      <protection locked="0"/>
    </xf>
    <xf numFmtId="166" fontId="10" fillId="0" borderId="1" xfId="2" applyNumberFormat="1" applyFont="1" applyFill="1" applyBorder="1" applyAlignment="1">
      <alignment horizontal="center" vertical="justify" wrapText="1" shrinkToFit="1"/>
    </xf>
    <xf numFmtId="164" fontId="13" fillId="0" borderId="1" xfId="0" applyNumberFormat="1" applyFont="1" applyFill="1" applyBorder="1" applyAlignment="1" applyProtection="1">
      <alignment horizontal="center" vertical="top" shrinkToFit="1"/>
    </xf>
    <xf numFmtId="164" fontId="5" fillId="0" borderId="0" xfId="0" applyNumberFormat="1" applyFont="1" applyFill="1" applyBorder="1" applyAlignment="1" applyProtection="1">
      <protection locked="0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7" fontId="9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justify"/>
    </xf>
    <xf numFmtId="49" fontId="17" fillId="0" borderId="1" xfId="2" applyNumberFormat="1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justify" vertical="top" wrapText="1"/>
    </xf>
    <xf numFmtId="0" fontId="19" fillId="0" borderId="2" xfId="0" applyNumberFormat="1" applyFont="1" applyFill="1" applyBorder="1" applyAlignment="1" applyProtection="1"/>
    <xf numFmtId="49" fontId="20" fillId="0" borderId="1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49" fontId="13" fillId="0" borderId="6" xfId="0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justify"/>
    </xf>
    <xf numFmtId="49" fontId="7" fillId="0" borderId="6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>
      <alignment horizontal="justify"/>
    </xf>
    <xf numFmtId="49" fontId="10" fillId="0" borderId="6" xfId="0" applyNumberFormat="1" applyFont="1" applyBorder="1" applyAlignment="1">
      <alignment wrapText="1"/>
    </xf>
    <xf numFmtId="0" fontId="10" fillId="0" borderId="6" xfId="0" applyFont="1" applyFill="1" applyBorder="1" applyAlignment="1">
      <alignment horizontal="justify"/>
    </xf>
    <xf numFmtId="0" fontId="11" fillId="0" borderId="6" xfId="2" applyFont="1" applyFill="1" applyBorder="1" applyAlignment="1">
      <alignment horizontal="justify" vertical="top" wrapText="1"/>
    </xf>
    <xf numFmtId="49" fontId="13" fillId="0" borderId="8" xfId="0" applyNumberFormat="1" applyFont="1" applyFill="1" applyBorder="1" applyAlignment="1" applyProtection="1">
      <alignment vertical="top" wrapText="1"/>
      <protection locked="0"/>
    </xf>
    <xf numFmtId="0" fontId="14" fillId="0" borderId="8" xfId="0" applyNumberFormat="1" applyFont="1" applyFill="1" applyBorder="1" applyAlignment="1" applyProtection="1"/>
    <xf numFmtId="49" fontId="13" fillId="0" borderId="9" xfId="0" applyNumberFormat="1" applyFont="1" applyFill="1" applyBorder="1" applyAlignment="1" applyProtection="1">
      <alignment wrapText="1"/>
      <protection locked="0"/>
    </xf>
    <xf numFmtId="49" fontId="20" fillId="0" borderId="10" xfId="0" applyNumberFormat="1" applyFont="1" applyFill="1" applyBorder="1" applyAlignment="1" applyProtection="1">
      <alignment wrapText="1"/>
      <protection locked="0"/>
    </xf>
    <xf numFmtId="164" fontId="8" fillId="0" borderId="10" xfId="0" applyNumberFormat="1" applyFont="1" applyFill="1" applyBorder="1" applyAlignment="1" applyProtection="1">
      <alignment horizontal="center" wrapText="1"/>
      <protection locked="0"/>
    </xf>
    <xf numFmtId="164" fontId="13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8" fontId="13" fillId="0" borderId="7" xfId="0" applyNumberFormat="1" applyFont="1" applyBorder="1" applyAlignment="1">
      <alignment horizontal="center" vertical="top"/>
    </xf>
    <xf numFmtId="168" fontId="7" fillId="0" borderId="7" xfId="0" applyNumberFormat="1" applyFont="1" applyBorder="1" applyAlignment="1">
      <alignment horizontal="center" vertical="top"/>
    </xf>
    <xf numFmtId="168" fontId="13" fillId="0" borderId="7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top"/>
    </xf>
    <xf numFmtId="0" fontId="0" fillId="0" borderId="0" xfId="0" applyBorder="1" applyAlignment="1"/>
    <xf numFmtId="164" fontId="22" fillId="0" borderId="1" xfId="0" applyNumberFormat="1" applyFont="1" applyFill="1" applyBorder="1" applyAlignment="1" applyProtection="1">
      <alignment vertical="justify"/>
    </xf>
    <xf numFmtId="164" fontId="22" fillId="0" borderId="1" xfId="0" applyNumberFormat="1" applyFont="1" applyBorder="1" applyAlignment="1">
      <alignment horizontal="center" vertical="top"/>
    </xf>
    <xf numFmtId="168" fontId="22" fillId="0" borderId="7" xfId="0" applyNumberFormat="1" applyFont="1" applyBorder="1" applyAlignment="1">
      <alignment horizontal="center" vertical="top"/>
    </xf>
    <xf numFmtId="49" fontId="7" fillId="0" borderId="8" xfId="0" applyNumberFormat="1" applyFont="1" applyFill="1" applyBorder="1" applyAlignment="1" applyProtection="1">
      <alignment wrapText="1"/>
      <protection locked="0"/>
    </xf>
    <xf numFmtId="49" fontId="18" fillId="0" borderId="2" xfId="2" applyNumberFormat="1" applyFont="1" applyFill="1" applyBorder="1" applyAlignment="1">
      <alignment horizontal="justify" vertical="top" wrapText="1"/>
    </xf>
    <xf numFmtId="164" fontId="15" fillId="2" borderId="1" xfId="2" applyNumberFormat="1" applyFont="1" applyFill="1" applyBorder="1" applyAlignment="1">
      <alignment horizontal="center" vertical="justify" wrapText="1" shrinkToFit="1"/>
    </xf>
    <xf numFmtId="164" fontId="10" fillId="2" borderId="1" xfId="2" applyNumberFormat="1" applyFont="1" applyFill="1" applyBorder="1" applyAlignment="1">
      <alignment horizontal="center" vertical="justify" wrapText="1" shrinkToFit="1"/>
    </xf>
    <xf numFmtId="164" fontId="11" fillId="2" borderId="1" xfId="2" applyNumberFormat="1" applyFont="1" applyFill="1" applyBorder="1" applyAlignment="1">
      <alignment horizontal="center" vertical="justify" wrapText="1" shrinkToFit="1"/>
    </xf>
    <xf numFmtId="165" fontId="10" fillId="2" borderId="1" xfId="2" applyNumberFormat="1" applyFont="1" applyFill="1" applyBorder="1" applyAlignment="1">
      <alignment horizontal="center" vertical="justify" wrapText="1" shrinkToFit="1"/>
    </xf>
    <xf numFmtId="164" fontId="9" fillId="2" borderId="1" xfId="0" applyNumberFormat="1" applyFont="1" applyFill="1" applyBorder="1" applyAlignment="1" applyProtection="1">
      <alignment horizontal="center" vertical="top" shrinkToFit="1"/>
    </xf>
    <xf numFmtId="49" fontId="13" fillId="0" borderId="8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Border="1"/>
    <xf numFmtId="164" fontId="2" fillId="0" borderId="0" xfId="0" applyNumberFormat="1" applyFont="1" applyFill="1" applyBorder="1" applyAlignment="1" applyProtection="1">
      <protection locked="0"/>
    </xf>
    <xf numFmtId="0" fontId="6" fillId="0" borderId="12" xfId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Alignment="1">
      <alignment horizontal="left"/>
    </xf>
    <xf numFmtId="0" fontId="2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topLeftCell="A4" zoomScaleNormal="100" zoomScaleSheetLayoutView="100" workbookViewId="0">
      <selection activeCell="A6" sqref="A6:F6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9.140625" style="1" customWidth="1"/>
    <col min="5" max="5" width="19.5703125" customWidth="1"/>
    <col min="6" max="6" width="10" customWidth="1"/>
    <col min="7" max="7" width="14.28515625" customWidth="1"/>
  </cols>
  <sheetData>
    <row r="1" spans="1:7" ht="0.75" hidden="1" customHeight="1" x14ac:dyDescent="0.25">
      <c r="C1" s="81"/>
      <c r="D1" s="81"/>
    </row>
    <row r="2" spans="1:7" ht="16.5" hidden="1" x14ac:dyDescent="0.25">
      <c r="C2" s="81"/>
      <c r="D2" s="81"/>
    </row>
    <row r="3" spans="1:7" ht="16.5" hidden="1" x14ac:dyDescent="0.25">
      <c r="C3" s="81"/>
      <c r="D3" s="81"/>
    </row>
    <row r="4" spans="1:7" ht="16.5" x14ac:dyDescent="0.25">
      <c r="C4" s="82"/>
      <c r="D4" s="82"/>
    </row>
    <row r="5" spans="1:7" ht="51.75" customHeight="1" x14ac:dyDescent="0.2">
      <c r="A5" s="83" t="s">
        <v>151</v>
      </c>
      <c r="B5" s="83"/>
      <c r="C5" s="83"/>
      <c r="D5" s="83"/>
      <c r="E5" s="83"/>
      <c r="F5" s="83"/>
    </row>
    <row r="6" spans="1:7" ht="21.75" customHeight="1" thickBot="1" x14ac:dyDescent="0.3">
      <c r="A6" s="80" t="s">
        <v>131</v>
      </c>
      <c r="B6" s="80"/>
      <c r="C6" s="80"/>
      <c r="D6" s="80"/>
      <c r="E6" s="80"/>
      <c r="F6" s="80"/>
      <c r="G6" s="66"/>
    </row>
    <row r="7" spans="1:7" ht="55.5" customHeight="1" x14ac:dyDescent="0.2">
      <c r="A7" s="40" t="s">
        <v>0</v>
      </c>
      <c r="B7" s="41" t="s">
        <v>10</v>
      </c>
      <c r="C7" s="41" t="s">
        <v>150</v>
      </c>
      <c r="D7" s="41" t="s">
        <v>9</v>
      </c>
      <c r="E7" s="42" t="s">
        <v>95</v>
      </c>
      <c r="F7" s="60" t="s">
        <v>96</v>
      </c>
      <c r="G7" s="58"/>
    </row>
    <row r="8" spans="1:7" ht="16.5" x14ac:dyDescent="0.25">
      <c r="A8" s="43">
        <v>1</v>
      </c>
      <c r="B8" s="4">
        <v>2</v>
      </c>
      <c r="C8" s="4">
        <v>3</v>
      </c>
      <c r="D8" s="4">
        <v>4</v>
      </c>
      <c r="E8" s="36">
        <v>5</v>
      </c>
      <c r="F8" s="61">
        <v>6</v>
      </c>
      <c r="G8" s="59">
        <v>7</v>
      </c>
    </row>
    <row r="9" spans="1:7" ht="68.25" customHeight="1" x14ac:dyDescent="0.2">
      <c r="A9" s="44" t="s">
        <v>98</v>
      </c>
      <c r="B9" s="25" t="s">
        <v>48</v>
      </c>
      <c r="C9" s="20">
        <f>C10+C11+C12</f>
        <v>44144.128980000001</v>
      </c>
      <c r="D9" s="20">
        <f>D10+D11+D12</f>
        <v>22289.57359</v>
      </c>
      <c r="E9" s="37">
        <f>C9-D9</f>
        <v>21854.555390000001</v>
      </c>
      <c r="F9" s="62">
        <f>D9/C9*100</f>
        <v>50.5</v>
      </c>
      <c r="G9" s="8"/>
    </row>
    <row r="10" spans="1:7" ht="38.25" customHeight="1" x14ac:dyDescent="0.25">
      <c r="A10" s="45" t="s">
        <v>86</v>
      </c>
      <c r="B10" s="25"/>
      <c r="C10" s="16">
        <f>C15+C23+C19</f>
        <v>0</v>
      </c>
      <c r="D10" s="16">
        <f>D14+D19+D289</f>
        <v>0</v>
      </c>
      <c r="E10" s="37">
        <f t="shared" ref="E10:E78" si="0">C10-D10</f>
        <v>0</v>
      </c>
      <c r="F10" s="62">
        <v>0</v>
      </c>
      <c r="G10" s="8"/>
    </row>
    <row r="11" spans="1:7" ht="18" customHeight="1" x14ac:dyDescent="0.25">
      <c r="A11" s="45" t="s">
        <v>3</v>
      </c>
      <c r="B11" s="25"/>
      <c r="C11" s="16">
        <v>0</v>
      </c>
      <c r="D11" s="16">
        <f>D16+D20+D290</f>
        <v>0</v>
      </c>
      <c r="E11" s="37">
        <f t="shared" si="0"/>
        <v>0</v>
      </c>
      <c r="F11" s="62">
        <v>0</v>
      </c>
      <c r="G11" s="8"/>
    </row>
    <row r="12" spans="1:7" ht="18" customHeight="1" x14ac:dyDescent="0.25">
      <c r="A12" s="45" t="s">
        <v>4</v>
      </c>
      <c r="B12" s="25"/>
      <c r="C12" s="16">
        <f>C17+C21+C25</f>
        <v>44144.128980000001</v>
      </c>
      <c r="D12" s="16">
        <f>D17+D21+D25</f>
        <v>22289.57359</v>
      </c>
      <c r="E12" s="37">
        <f t="shared" si="0"/>
        <v>21854.555390000001</v>
      </c>
      <c r="F12" s="62">
        <f t="shared" ref="F12:F78" si="1">D12/C12*100</f>
        <v>50.5</v>
      </c>
      <c r="G12" s="8"/>
    </row>
    <row r="13" spans="1:7" ht="60.75" customHeight="1" outlineLevel="1" x14ac:dyDescent="0.25">
      <c r="A13" s="46" t="s">
        <v>99</v>
      </c>
      <c r="B13" s="26" t="s">
        <v>49</v>
      </c>
      <c r="C13" s="13">
        <f>C14</f>
        <v>10</v>
      </c>
      <c r="D13" s="13">
        <f>D14</f>
        <v>0</v>
      </c>
      <c r="E13" s="38">
        <f t="shared" si="0"/>
        <v>10</v>
      </c>
      <c r="F13" s="63">
        <f t="shared" si="1"/>
        <v>0</v>
      </c>
      <c r="G13" s="8"/>
    </row>
    <row r="14" spans="1:7" ht="64.5" customHeight="1" outlineLevel="1" x14ac:dyDescent="0.25">
      <c r="A14" s="47" t="s">
        <v>133</v>
      </c>
      <c r="B14" s="26" t="s">
        <v>134</v>
      </c>
      <c r="C14" s="13">
        <f>C15+C16+C17</f>
        <v>10</v>
      </c>
      <c r="D14" s="13">
        <f>D15+D16+D17</f>
        <v>0</v>
      </c>
      <c r="E14" s="38">
        <f t="shared" si="0"/>
        <v>10</v>
      </c>
      <c r="F14" s="63">
        <v>0</v>
      </c>
      <c r="G14" s="8"/>
    </row>
    <row r="15" spans="1:7" ht="33.75" customHeight="1" outlineLevel="1" x14ac:dyDescent="0.25">
      <c r="A15" s="47" t="s">
        <v>78</v>
      </c>
      <c r="B15" s="26"/>
      <c r="C15" s="13">
        <v>0</v>
      </c>
      <c r="D15" s="13">
        <v>0</v>
      </c>
      <c r="E15" s="38">
        <f t="shared" si="0"/>
        <v>0</v>
      </c>
      <c r="F15" s="63">
        <v>0</v>
      </c>
      <c r="G15" s="8"/>
    </row>
    <row r="16" spans="1:7" ht="19.5" customHeight="1" outlineLevel="1" x14ac:dyDescent="0.25">
      <c r="A16" s="47" t="s">
        <v>3</v>
      </c>
      <c r="B16" s="26"/>
      <c r="C16" s="76">
        <v>0</v>
      </c>
      <c r="D16" s="13">
        <v>0</v>
      </c>
      <c r="E16" s="38">
        <f t="shared" si="0"/>
        <v>0</v>
      </c>
      <c r="F16" s="63">
        <v>0</v>
      </c>
      <c r="G16" s="8"/>
    </row>
    <row r="17" spans="1:7" ht="20.25" customHeight="1" outlineLevel="1" x14ac:dyDescent="0.25">
      <c r="A17" s="47" t="s">
        <v>4</v>
      </c>
      <c r="B17" s="26"/>
      <c r="C17" s="13">
        <v>10</v>
      </c>
      <c r="D17" s="13">
        <v>0</v>
      </c>
      <c r="E17" s="38">
        <f t="shared" si="0"/>
        <v>10</v>
      </c>
      <c r="F17" s="63">
        <f t="shared" si="1"/>
        <v>0</v>
      </c>
      <c r="G17" s="8"/>
    </row>
    <row r="18" spans="1:7" ht="75" outlineLevel="1" x14ac:dyDescent="0.25">
      <c r="A18" s="46" t="s">
        <v>100</v>
      </c>
      <c r="B18" s="26" t="s">
        <v>50</v>
      </c>
      <c r="C18" s="13">
        <f>C19+C20+C21</f>
        <v>19352.912899999999</v>
      </c>
      <c r="D18" s="13">
        <f>D19+D20+D21</f>
        <v>6539.3067000000001</v>
      </c>
      <c r="E18" s="38">
        <f t="shared" si="0"/>
        <v>12813.6062</v>
      </c>
      <c r="F18" s="63">
        <f t="shared" si="1"/>
        <v>33.799999999999997</v>
      </c>
      <c r="G18" s="8"/>
    </row>
    <row r="19" spans="1:7" ht="15.75" outlineLevel="1" x14ac:dyDescent="0.25">
      <c r="A19" s="47" t="s">
        <v>78</v>
      </c>
      <c r="B19" s="26"/>
      <c r="C19" s="10">
        <v>0</v>
      </c>
      <c r="D19" s="13">
        <v>0</v>
      </c>
      <c r="E19" s="38">
        <f t="shared" si="0"/>
        <v>0</v>
      </c>
      <c r="F19" s="63">
        <v>0</v>
      </c>
      <c r="G19" s="8"/>
    </row>
    <row r="20" spans="1:7" ht="15.75" outlineLevel="1" x14ac:dyDescent="0.25">
      <c r="A20" s="47" t="s">
        <v>3</v>
      </c>
      <c r="B20" s="26"/>
      <c r="C20" s="73">
        <v>0</v>
      </c>
      <c r="D20" s="13">
        <v>0</v>
      </c>
      <c r="E20" s="38">
        <f t="shared" si="0"/>
        <v>0</v>
      </c>
      <c r="F20" s="63">
        <v>0</v>
      </c>
      <c r="G20" s="8"/>
    </row>
    <row r="21" spans="1:7" ht="15.75" outlineLevel="1" x14ac:dyDescent="0.25">
      <c r="A21" s="47" t="s">
        <v>4</v>
      </c>
      <c r="B21" s="26"/>
      <c r="C21" s="10">
        <v>19352.912899999999</v>
      </c>
      <c r="D21" s="13">
        <v>6539.3067000000001</v>
      </c>
      <c r="E21" s="38">
        <f t="shared" si="0"/>
        <v>12813.6062</v>
      </c>
      <c r="F21" s="63">
        <f t="shared" si="1"/>
        <v>33.799999999999997</v>
      </c>
      <c r="G21" s="8"/>
    </row>
    <row r="22" spans="1:7" ht="85.5" customHeight="1" outlineLevel="2" x14ac:dyDescent="0.25">
      <c r="A22" s="46" t="s">
        <v>101</v>
      </c>
      <c r="B22" s="26" t="s">
        <v>51</v>
      </c>
      <c r="C22" s="13">
        <f>C23+C24+C25</f>
        <v>24781.216079999998</v>
      </c>
      <c r="D22" s="13">
        <f>D23+D24+D25</f>
        <v>15750.266890000001</v>
      </c>
      <c r="E22" s="38">
        <f t="shared" si="0"/>
        <v>9030.9491899999994</v>
      </c>
      <c r="F22" s="63">
        <f t="shared" si="1"/>
        <v>63.6</v>
      </c>
      <c r="G22" s="8"/>
    </row>
    <row r="23" spans="1:7" ht="15.75" outlineLevel="2" x14ac:dyDescent="0.25">
      <c r="A23" s="47" t="s">
        <v>78</v>
      </c>
      <c r="B23" s="26"/>
      <c r="C23" s="14">
        <v>0</v>
      </c>
      <c r="D23" s="11">
        <v>0</v>
      </c>
      <c r="E23" s="38">
        <f t="shared" si="0"/>
        <v>0</v>
      </c>
      <c r="F23" s="63">
        <v>0</v>
      </c>
      <c r="G23" s="8"/>
    </row>
    <row r="24" spans="1:7" ht="15.75" outlineLevel="2" x14ac:dyDescent="0.25">
      <c r="A24" s="47" t="s">
        <v>3</v>
      </c>
      <c r="B24" s="26"/>
      <c r="C24" s="14">
        <v>0</v>
      </c>
      <c r="D24" s="11">
        <v>0</v>
      </c>
      <c r="E24" s="38">
        <f t="shared" si="0"/>
        <v>0</v>
      </c>
      <c r="F24" s="63">
        <v>0</v>
      </c>
      <c r="G24" s="8"/>
    </row>
    <row r="25" spans="1:7" ht="15.75" outlineLevel="2" x14ac:dyDescent="0.25">
      <c r="A25" s="47" t="s">
        <v>4</v>
      </c>
      <c r="B25" s="26"/>
      <c r="C25" s="10">
        <v>24781.216079999998</v>
      </c>
      <c r="D25" s="13">
        <v>15750.266890000001</v>
      </c>
      <c r="E25" s="38">
        <f t="shared" si="0"/>
        <v>9030.9491899999994</v>
      </c>
      <c r="F25" s="63">
        <f t="shared" si="1"/>
        <v>63.6</v>
      </c>
      <c r="G25" s="8"/>
    </row>
    <row r="26" spans="1:7" ht="55.5" customHeight="1" outlineLevel="2" x14ac:dyDescent="0.2">
      <c r="A26" s="48" t="s">
        <v>102</v>
      </c>
      <c r="B26" s="27" t="s">
        <v>47</v>
      </c>
      <c r="C26" s="20">
        <f>C27+C28+C29</f>
        <v>843645.21623000002</v>
      </c>
      <c r="D26" s="20">
        <f>D27+D28+D29</f>
        <v>385207.28360000002</v>
      </c>
      <c r="E26" s="37">
        <f t="shared" si="0"/>
        <v>458437.93263</v>
      </c>
      <c r="F26" s="62">
        <f t="shared" si="1"/>
        <v>45.7</v>
      </c>
      <c r="G26" s="8"/>
    </row>
    <row r="27" spans="1:7" ht="25.5" customHeight="1" outlineLevel="2" x14ac:dyDescent="0.25">
      <c r="A27" s="45" t="s">
        <v>86</v>
      </c>
      <c r="B27" s="27"/>
      <c r="C27" s="15">
        <f t="shared" ref="C27" si="2">C31+C35+C39+C43</f>
        <v>56771.847999999998</v>
      </c>
      <c r="D27" s="15">
        <f>D31+D35+D39+D43+D47</f>
        <v>26765.604210000001</v>
      </c>
      <c r="E27" s="37">
        <f t="shared" si="0"/>
        <v>30006.24379</v>
      </c>
      <c r="F27" s="62">
        <f t="shared" si="1"/>
        <v>47.1</v>
      </c>
      <c r="G27" s="8"/>
    </row>
    <row r="28" spans="1:7" ht="14.25" customHeight="1" outlineLevel="2" x14ac:dyDescent="0.25">
      <c r="A28" s="45" t="s">
        <v>3</v>
      </c>
      <c r="B28" s="27"/>
      <c r="C28" s="15">
        <f>C32+C36+C40+C44+C48</f>
        <v>474153.08415000001</v>
      </c>
      <c r="D28" s="15">
        <f>D32+D36+D40+D44+D48</f>
        <v>231024.03171000001</v>
      </c>
      <c r="E28" s="37">
        <f t="shared" si="0"/>
        <v>243129.05244</v>
      </c>
      <c r="F28" s="62">
        <f t="shared" si="1"/>
        <v>48.7</v>
      </c>
      <c r="G28" s="78"/>
    </row>
    <row r="29" spans="1:7" ht="14.25" customHeight="1" outlineLevel="2" x14ac:dyDescent="0.25">
      <c r="A29" s="45" t="s">
        <v>4</v>
      </c>
      <c r="B29" s="27"/>
      <c r="C29" s="15">
        <f>C33+C37+C41+C45</f>
        <v>312720.28408000001</v>
      </c>
      <c r="D29" s="15">
        <f>D33+D37+D41+D45+D49</f>
        <v>127417.64767999999</v>
      </c>
      <c r="E29" s="37">
        <f t="shared" si="0"/>
        <v>185302.63639999999</v>
      </c>
      <c r="F29" s="62">
        <f t="shared" si="1"/>
        <v>40.700000000000003</v>
      </c>
      <c r="G29" s="8"/>
    </row>
    <row r="30" spans="1:7" ht="65.25" customHeight="1" outlineLevel="2" x14ac:dyDescent="0.25">
      <c r="A30" s="46" t="s">
        <v>16</v>
      </c>
      <c r="B30" s="26" t="s">
        <v>52</v>
      </c>
      <c r="C30" s="13">
        <f>C31+C32+C33</f>
        <v>327081.07895</v>
      </c>
      <c r="D30" s="13">
        <f>D31+D32+D33</f>
        <v>137993.70191</v>
      </c>
      <c r="E30" s="38">
        <f t="shared" si="0"/>
        <v>189087.37703999999</v>
      </c>
      <c r="F30" s="63">
        <f t="shared" si="1"/>
        <v>42.2</v>
      </c>
      <c r="G30" s="8"/>
    </row>
    <row r="31" spans="1:7" ht="15.75" outlineLevel="2" x14ac:dyDescent="0.25">
      <c r="A31" s="47" t="s">
        <v>78</v>
      </c>
      <c r="B31" s="26"/>
      <c r="C31" s="73">
        <v>0</v>
      </c>
      <c r="D31" s="13">
        <v>0</v>
      </c>
      <c r="E31" s="38">
        <f t="shared" si="0"/>
        <v>0</v>
      </c>
      <c r="F31" s="63"/>
      <c r="G31" s="8"/>
    </row>
    <row r="32" spans="1:7" ht="15.75" outlineLevel="2" x14ac:dyDescent="0.25">
      <c r="A32" s="47" t="s">
        <v>3</v>
      </c>
      <c r="B32" s="26"/>
      <c r="C32" s="73">
        <v>189566.35589000001</v>
      </c>
      <c r="D32" s="13">
        <v>82839.561889999997</v>
      </c>
      <c r="E32" s="38">
        <f t="shared" si="0"/>
        <v>106726.79399999999</v>
      </c>
      <c r="F32" s="63">
        <f t="shared" si="1"/>
        <v>43.7</v>
      </c>
      <c r="G32" s="8"/>
    </row>
    <row r="33" spans="1:7" ht="15.75" outlineLevel="2" x14ac:dyDescent="0.25">
      <c r="A33" s="47" t="s">
        <v>4</v>
      </c>
      <c r="B33" s="26"/>
      <c r="C33" s="10">
        <v>137514.72305999999</v>
      </c>
      <c r="D33" s="13">
        <v>55154.140019999999</v>
      </c>
      <c r="E33" s="38">
        <f t="shared" si="0"/>
        <v>82360.583039999998</v>
      </c>
      <c r="F33" s="63">
        <f t="shared" si="1"/>
        <v>40.1</v>
      </c>
      <c r="G33" s="8"/>
    </row>
    <row r="34" spans="1:7" ht="63.75" customHeight="1" outlineLevel="2" x14ac:dyDescent="0.25">
      <c r="A34" s="46" t="s">
        <v>17</v>
      </c>
      <c r="B34" s="26" t="s">
        <v>53</v>
      </c>
      <c r="C34" s="13">
        <f>C35+C36+C37</f>
        <v>408290.07415</v>
      </c>
      <c r="D34" s="13">
        <f>D35+D36+D37</f>
        <v>202691.90307999999</v>
      </c>
      <c r="E34" s="38">
        <f t="shared" si="0"/>
        <v>205598.17107000001</v>
      </c>
      <c r="F34" s="63">
        <f t="shared" si="1"/>
        <v>49.6</v>
      </c>
      <c r="G34" s="8"/>
    </row>
    <row r="35" spans="1:7" ht="15.75" outlineLevel="2" x14ac:dyDescent="0.25">
      <c r="A35" s="47" t="s">
        <v>78</v>
      </c>
      <c r="B35" s="26"/>
      <c r="C35" s="73">
        <v>56771.847999999998</v>
      </c>
      <c r="D35" s="13">
        <v>26765.604210000001</v>
      </c>
      <c r="E35" s="38">
        <f t="shared" si="0"/>
        <v>30006.24379</v>
      </c>
      <c r="F35" s="63">
        <f t="shared" si="1"/>
        <v>47.1</v>
      </c>
      <c r="G35" s="8"/>
    </row>
    <row r="36" spans="1:7" ht="15.75" outlineLevel="2" x14ac:dyDescent="0.25">
      <c r="A36" s="47" t="s">
        <v>3</v>
      </c>
      <c r="B36" s="26"/>
      <c r="C36" s="73">
        <v>273121.799</v>
      </c>
      <c r="D36" s="13">
        <v>142710.67087</v>
      </c>
      <c r="E36" s="38">
        <f t="shared" si="0"/>
        <v>130411.12813</v>
      </c>
      <c r="F36" s="63">
        <f t="shared" si="1"/>
        <v>52.3</v>
      </c>
      <c r="G36" s="8"/>
    </row>
    <row r="37" spans="1:7" ht="15.75" outlineLevel="2" x14ac:dyDescent="0.25">
      <c r="A37" s="47" t="s">
        <v>4</v>
      </c>
      <c r="B37" s="26"/>
      <c r="C37" s="10">
        <v>78396.427150000003</v>
      </c>
      <c r="D37" s="13">
        <v>33215.627999999997</v>
      </c>
      <c r="E37" s="38">
        <f t="shared" si="0"/>
        <v>45180.799149999999</v>
      </c>
      <c r="F37" s="63">
        <f t="shared" si="1"/>
        <v>42.4</v>
      </c>
      <c r="G37" s="8"/>
    </row>
    <row r="38" spans="1:7" s="3" customFormat="1" ht="87.75" customHeight="1" outlineLevel="3" x14ac:dyDescent="0.25">
      <c r="A38" s="46" t="s">
        <v>18</v>
      </c>
      <c r="B38" s="26" t="s">
        <v>54</v>
      </c>
      <c r="C38" s="13">
        <f>C39+C40+C41</f>
        <v>62326.209580000002</v>
      </c>
      <c r="D38" s="13">
        <f>D39+D40+D41</f>
        <v>26759.697080000002</v>
      </c>
      <c r="E38" s="38">
        <f t="shared" si="0"/>
        <v>35566.512499999997</v>
      </c>
      <c r="F38" s="63">
        <f t="shared" si="1"/>
        <v>42.9</v>
      </c>
      <c r="G38" s="9"/>
    </row>
    <row r="39" spans="1:7" s="3" customFormat="1" ht="17.25" customHeight="1" outlineLevel="3" x14ac:dyDescent="0.25">
      <c r="A39" s="47" t="s">
        <v>78</v>
      </c>
      <c r="B39" s="26"/>
      <c r="C39" s="73">
        <v>0</v>
      </c>
      <c r="D39" s="13">
        <v>0</v>
      </c>
      <c r="E39" s="38">
        <f t="shared" si="0"/>
        <v>0</v>
      </c>
      <c r="F39" s="63">
        <v>0</v>
      </c>
      <c r="G39" s="9"/>
    </row>
    <row r="40" spans="1:7" s="3" customFormat="1" ht="13.5" customHeight="1" outlineLevel="3" x14ac:dyDescent="0.25">
      <c r="A40" s="47" t="s">
        <v>3</v>
      </c>
      <c r="B40" s="26"/>
      <c r="C40" s="73">
        <v>5624.9292599999999</v>
      </c>
      <c r="D40" s="13">
        <v>3516</v>
      </c>
      <c r="E40" s="38">
        <f t="shared" si="0"/>
        <v>2108.9292599999999</v>
      </c>
      <c r="F40" s="63">
        <f t="shared" si="1"/>
        <v>62.5</v>
      </c>
      <c r="G40" s="9"/>
    </row>
    <row r="41" spans="1:7" s="3" customFormat="1" ht="14.25" customHeight="1" outlineLevel="3" x14ac:dyDescent="0.25">
      <c r="A41" s="47" t="s">
        <v>4</v>
      </c>
      <c r="B41" s="26"/>
      <c r="C41" s="10">
        <v>56701.280319999998</v>
      </c>
      <c r="D41" s="13">
        <v>23243.697080000002</v>
      </c>
      <c r="E41" s="38">
        <f t="shared" si="0"/>
        <v>33457.58324</v>
      </c>
      <c r="F41" s="63">
        <f t="shared" si="1"/>
        <v>41</v>
      </c>
      <c r="G41" s="9"/>
    </row>
    <row r="42" spans="1:7" s="3" customFormat="1" ht="78.75" customHeight="1" outlineLevel="3" x14ac:dyDescent="0.25">
      <c r="A42" s="46" t="s">
        <v>103</v>
      </c>
      <c r="B42" s="26" t="s">
        <v>21</v>
      </c>
      <c r="C42" s="13">
        <f>C43+C44+C45</f>
        <v>40107.85355</v>
      </c>
      <c r="D42" s="13">
        <f>D43+D44+D45</f>
        <v>15804.182580000001</v>
      </c>
      <c r="E42" s="38">
        <f t="shared" si="0"/>
        <v>24303.670969999999</v>
      </c>
      <c r="F42" s="63">
        <f t="shared" si="1"/>
        <v>39.4</v>
      </c>
      <c r="G42" s="9"/>
    </row>
    <row r="43" spans="1:7" s="3" customFormat="1" ht="18.75" customHeight="1" outlineLevel="3" x14ac:dyDescent="0.25">
      <c r="A43" s="47" t="s">
        <v>78</v>
      </c>
      <c r="B43" s="26"/>
      <c r="C43" s="14">
        <v>0</v>
      </c>
      <c r="D43" s="11">
        <v>0</v>
      </c>
      <c r="E43" s="38">
        <f t="shared" si="0"/>
        <v>0</v>
      </c>
      <c r="F43" s="63">
        <v>0</v>
      </c>
      <c r="G43" s="9"/>
    </row>
    <row r="44" spans="1:7" s="3" customFormat="1" ht="18.75" customHeight="1" outlineLevel="3" x14ac:dyDescent="0.25">
      <c r="A44" s="47" t="s">
        <v>3</v>
      </c>
      <c r="B44" s="26"/>
      <c r="C44" s="73">
        <v>0</v>
      </c>
      <c r="D44" s="13">
        <v>0</v>
      </c>
      <c r="E44" s="38">
        <f t="shared" si="0"/>
        <v>0</v>
      </c>
      <c r="F44" s="63">
        <v>0</v>
      </c>
      <c r="G44" s="9"/>
    </row>
    <row r="45" spans="1:7" s="3" customFormat="1" ht="18" customHeight="1" outlineLevel="3" x14ac:dyDescent="0.25">
      <c r="A45" s="47" t="s">
        <v>4</v>
      </c>
      <c r="B45" s="26"/>
      <c r="C45" s="10">
        <v>40107.85355</v>
      </c>
      <c r="D45" s="13">
        <v>15804.182580000001</v>
      </c>
      <c r="E45" s="38">
        <f t="shared" si="0"/>
        <v>24303.670969999999</v>
      </c>
      <c r="F45" s="63">
        <f t="shared" si="1"/>
        <v>39.4</v>
      </c>
      <c r="G45" s="9"/>
    </row>
    <row r="46" spans="1:7" s="3" customFormat="1" ht="29.25" customHeight="1" outlineLevel="3" x14ac:dyDescent="0.25">
      <c r="A46" s="47" t="s">
        <v>146</v>
      </c>
      <c r="B46" s="26" t="s">
        <v>147</v>
      </c>
      <c r="C46" s="13">
        <f>C47+C48+C49</f>
        <v>5840</v>
      </c>
      <c r="D46" s="13">
        <f>D47+D48+D49</f>
        <v>1957.7989500000001</v>
      </c>
      <c r="E46" s="38">
        <f t="shared" si="0"/>
        <v>3882.2010500000001</v>
      </c>
      <c r="F46" s="63">
        <f t="shared" si="1"/>
        <v>33.5</v>
      </c>
      <c r="G46" s="9"/>
    </row>
    <row r="47" spans="1:7" s="3" customFormat="1" ht="18" customHeight="1" outlineLevel="3" x14ac:dyDescent="0.25">
      <c r="A47" s="47" t="s">
        <v>78</v>
      </c>
      <c r="B47" s="26"/>
      <c r="C47" s="10">
        <v>0</v>
      </c>
      <c r="D47" s="13">
        <v>0</v>
      </c>
      <c r="E47" s="38">
        <f t="shared" si="0"/>
        <v>0</v>
      </c>
      <c r="F47" s="63">
        <v>0</v>
      </c>
      <c r="G47" s="9"/>
    </row>
    <row r="48" spans="1:7" s="3" customFormat="1" ht="18" customHeight="1" outlineLevel="3" x14ac:dyDescent="0.25">
      <c r="A48" s="47" t="s">
        <v>3</v>
      </c>
      <c r="B48" s="26"/>
      <c r="C48" s="10">
        <v>5840</v>
      </c>
      <c r="D48" s="13">
        <v>1957.7989500000001</v>
      </c>
      <c r="E48" s="38">
        <f t="shared" si="0"/>
        <v>3882.2010500000001</v>
      </c>
      <c r="F48" s="63">
        <f t="shared" si="1"/>
        <v>33.5</v>
      </c>
      <c r="G48" s="9"/>
    </row>
    <row r="49" spans="1:7" s="3" customFormat="1" ht="18" customHeight="1" outlineLevel="3" x14ac:dyDescent="0.25">
      <c r="A49" s="47" t="s">
        <v>4</v>
      </c>
      <c r="B49" s="26"/>
      <c r="C49" s="10">
        <v>0</v>
      </c>
      <c r="D49" s="10">
        <v>0</v>
      </c>
      <c r="E49" s="38">
        <f t="shared" si="0"/>
        <v>0</v>
      </c>
      <c r="F49" s="63">
        <v>0</v>
      </c>
      <c r="G49" s="9"/>
    </row>
    <row r="50" spans="1:7" ht="43.5" customHeight="1" outlineLevel="3" x14ac:dyDescent="0.2">
      <c r="A50" s="48" t="s">
        <v>130</v>
      </c>
      <c r="B50" s="27" t="s">
        <v>45</v>
      </c>
      <c r="C50" s="20">
        <f>C51+C52+C53</f>
        <v>850</v>
      </c>
      <c r="D50" s="20">
        <f>D51+D52+D53</f>
        <v>244.43942000000001</v>
      </c>
      <c r="E50" s="37">
        <f t="shared" si="0"/>
        <v>605.56057999999996</v>
      </c>
      <c r="F50" s="62">
        <f t="shared" si="1"/>
        <v>28.8</v>
      </c>
      <c r="G50" s="8"/>
    </row>
    <row r="51" spans="1:7" ht="33.75" customHeight="1" outlineLevel="3" x14ac:dyDescent="0.25">
      <c r="A51" s="45" t="s">
        <v>86</v>
      </c>
      <c r="B51" s="27"/>
      <c r="C51" s="15">
        <v>0</v>
      </c>
      <c r="D51" s="16">
        <v>0</v>
      </c>
      <c r="E51" s="37">
        <f t="shared" si="0"/>
        <v>0</v>
      </c>
      <c r="F51" s="62">
        <v>0</v>
      </c>
      <c r="G51" s="8"/>
    </row>
    <row r="52" spans="1:7" ht="21" customHeight="1" outlineLevel="3" x14ac:dyDescent="0.25">
      <c r="A52" s="45" t="s">
        <v>3</v>
      </c>
      <c r="B52" s="27"/>
      <c r="C52" s="15">
        <v>0</v>
      </c>
      <c r="D52" s="16">
        <v>0</v>
      </c>
      <c r="E52" s="37">
        <f t="shared" si="0"/>
        <v>0</v>
      </c>
      <c r="F52" s="62">
        <v>0</v>
      </c>
      <c r="G52" s="8"/>
    </row>
    <row r="53" spans="1:7" ht="21.75" customHeight="1" outlineLevel="3" x14ac:dyDescent="0.25">
      <c r="A53" s="45" t="s">
        <v>4</v>
      </c>
      <c r="B53" s="27"/>
      <c r="C53" s="15">
        <v>850</v>
      </c>
      <c r="D53" s="16">
        <v>244.43942000000001</v>
      </c>
      <c r="E53" s="37">
        <f t="shared" si="0"/>
        <v>605.56057999999996</v>
      </c>
      <c r="F53" s="62">
        <f t="shared" si="1"/>
        <v>28.8</v>
      </c>
      <c r="G53" s="8"/>
    </row>
    <row r="54" spans="1:7" ht="57.75" customHeight="1" outlineLevel="3" x14ac:dyDescent="0.2">
      <c r="A54" s="48" t="s">
        <v>104</v>
      </c>
      <c r="B54" s="27" t="s">
        <v>46</v>
      </c>
      <c r="C54" s="20">
        <f>C55+C56+C57</f>
        <v>50107.31697</v>
      </c>
      <c r="D54" s="20">
        <f>D55+D56+D57</f>
        <v>18557.16142</v>
      </c>
      <c r="E54" s="37">
        <f t="shared" si="0"/>
        <v>31550.155549999999</v>
      </c>
      <c r="F54" s="62">
        <f t="shared" si="1"/>
        <v>37</v>
      </c>
      <c r="G54" s="8"/>
    </row>
    <row r="55" spans="1:7" ht="30.75" customHeight="1" outlineLevel="3" x14ac:dyDescent="0.25">
      <c r="A55" s="45" t="s">
        <v>86</v>
      </c>
      <c r="B55" s="27"/>
      <c r="C55" s="15">
        <f t="shared" ref="C55:D57" si="3">C59+C63+C67+C71+C75+C79</f>
        <v>0</v>
      </c>
      <c r="D55" s="15">
        <f t="shared" si="3"/>
        <v>0</v>
      </c>
      <c r="E55" s="37">
        <f t="shared" si="0"/>
        <v>0</v>
      </c>
      <c r="F55" s="62">
        <v>0</v>
      </c>
      <c r="G55" s="8"/>
    </row>
    <row r="56" spans="1:7" ht="13.5" customHeight="1" outlineLevel="3" x14ac:dyDescent="0.25">
      <c r="A56" s="45" t="s">
        <v>3</v>
      </c>
      <c r="B56" s="27"/>
      <c r="C56" s="15">
        <f t="shared" si="3"/>
        <v>0</v>
      </c>
      <c r="D56" s="15">
        <f t="shared" si="3"/>
        <v>0</v>
      </c>
      <c r="E56" s="37">
        <f t="shared" si="0"/>
        <v>0</v>
      </c>
      <c r="F56" s="62">
        <v>0</v>
      </c>
      <c r="G56" s="8"/>
    </row>
    <row r="57" spans="1:7" ht="15" customHeight="1" outlineLevel="3" x14ac:dyDescent="0.25">
      <c r="A57" s="45" t="s">
        <v>4</v>
      </c>
      <c r="B57" s="27"/>
      <c r="C57" s="15">
        <f t="shared" si="3"/>
        <v>50107.31697</v>
      </c>
      <c r="D57" s="15">
        <f t="shared" si="3"/>
        <v>18557.16142</v>
      </c>
      <c r="E57" s="37">
        <f t="shared" si="0"/>
        <v>31550.155549999999</v>
      </c>
      <c r="F57" s="62">
        <f t="shared" si="1"/>
        <v>37</v>
      </c>
      <c r="G57" s="8"/>
    </row>
    <row r="58" spans="1:7" ht="45" customHeight="1" outlineLevel="3" x14ac:dyDescent="0.25">
      <c r="A58" s="46" t="s">
        <v>19</v>
      </c>
      <c r="B58" s="26" t="s">
        <v>55</v>
      </c>
      <c r="C58" s="13">
        <f>C59+C60+C61</f>
        <v>41217.638070000001</v>
      </c>
      <c r="D58" s="13">
        <f>D59+D60+D61</f>
        <v>16985.78873</v>
      </c>
      <c r="E58" s="38">
        <f t="shared" si="0"/>
        <v>24231.849340000001</v>
      </c>
      <c r="F58" s="63">
        <f t="shared" si="1"/>
        <v>41.2</v>
      </c>
      <c r="G58" s="8"/>
    </row>
    <row r="59" spans="1:7" ht="15.75" outlineLevel="3" x14ac:dyDescent="0.25">
      <c r="A59" s="47" t="s">
        <v>78</v>
      </c>
      <c r="B59" s="26"/>
      <c r="C59" s="14" t="s">
        <v>12</v>
      </c>
      <c r="D59" s="11">
        <v>0</v>
      </c>
      <c r="E59" s="38">
        <f t="shared" si="0"/>
        <v>0</v>
      </c>
      <c r="F59" s="63">
        <v>0</v>
      </c>
      <c r="G59" s="8"/>
    </row>
    <row r="60" spans="1:7" ht="15.75" outlineLevel="3" x14ac:dyDescent="0.25">
      <c r="A60" s="47" t="s">
        <v>3</v>
      </c>
      <c r="B60" s="26"/>
      <c r="C60" s="14" t="s">
        <v>12</v>
      </c>
      <c r="D60" s="11">
        <v>0</v>
      </c>
      <c r="E60" s="38">
        <f t="shared" si="0"/>
        <v>0</v>
      </c>
      <c r="F60" s="63">
        <v>0</v>
      </c>
      <c r="G60" s="8"/>
    </row>
    <row r="61" spans="1:7" ht="15.75" outlineLevel="3" x14ac:dyDescent="0.25">
      <c r="A61" s="47" t="s">
        <v>4</v>
      </c>
      <c r="B61" s="26"/>
      <c r="C61" s="10">
        <v>41217.638070000001</v>
      </c>
      <c r="D61" s="13">
        <v>16985.78873</v>
      </c>
      <c r="E61" s="38">
        <f t="shared" si="0"/>
        <v>24231.849340000001</v>
      </c>
      <c r="F61" s="63">
        <f t="shared" si="1"/>
        <v>41.2</v>
      </c>
      <c r="G61" s="8"/>
    </row>
    <row r="62" spans="1:7" ht="35.25" customHeight="1" outlineLevel="3" x14ac:dyDescent="0.25">
      <c r="A62" s="46" t="s">
        <v>91</v>
      </c>
      <c r="B62" s="26" t="s">
        <v>56</v>
      </c>
      <c r="C62" s="13">
        <f>C63+C64+C65</f>
        <v>1065.74467</v>
      </c>
      <c r="D62" s="13">
        <f>D63+D64+D65</f>
        <v>453.20540999999997</v>
      </c>
      <c r="E62" s="38">
        <f t="shared" si="0"/>
        <v>612.53926000000001</v>
      </c>
      <c r="F62" s="63">
        <f t="shared" si="1"/>
        <v>42.5</v>
      </c>
      <c r="G62" s="8"/>
    </row>
    <row r="63" spans="1:7" ht="18" customHeight="1" outlineLevel="3" x14ac:dyDescent="0.25">
      <c r="A63" s="47" t="s">
        <v>78</v>
      </c>
      <c r="B63" s="26"/>
      <c r="C63" s="14" t="s">
        <v>12</v>
      </c>
      <c r="D63" s="11">
        <v>0</v>
      </c>
      <c r="E63" s="38">
        <f t="shared" si="0"/>
        <v>0</v>
      </c>
      <c r="F63" s="63">
        <v>0</v>
      </c>
      <c r="G63" s="8"/>
    </row>
    <row r="64" spans="1:7" ht="19.5" customHeight="1" outlineLevel="3" x14ac:dyDescent="0.25">
      <c r="A64" s="47" t="s">
        <v>3</v>
      </c>
      <c r="B64" s="26"/>
      <c r="C64" s="14" t="s">
        <v>12</v>
      </c>
      <c r="D64" s="11">
        <v>0</v>
      </c>
      <c r="E64" s="38">
        <f t="shared" si="0"/>
        <v>0</v>
      </c>
      <c r="F64" s="63">
        <v>0</v>
      </c>
      <c r="G64" s="8"/>
    </row>
    <row r="65" spans="1:7" ht="18.75" customHeight="1" outlineLevel="3" x14ac:dyDescent="0.25">
      <c r="A65" s="47" t="s">
        <v>4</v>
      </c>
      <c r="B65" s="26"/>
      <c r="C65" s="10">
        <v>1065.74467</v>
      </c>
      <c r="D65" s="13">
        <v>453.20540999999997</v>
      </c>
      <c r="E65" s="38">
        <f t="shared" si="0"/>
        <v>612.53926000000001</v>
      </c>
      <c r="F65" s="63">
        <f t="shared" si="1"/>
        <v>42.5</v>
      </c>
      <c r="G65" s="8"/>
    </row>
    <row r="66" spans="1:7" ht="45" outlineLevel="3" x14ac:dyDescent="0.25">
      <c r="A66" s="49" t="s">
        <v>79</v>
      </c>
      <c r="B66" s="28" t="s">
        <v>57</v>
      </c>
      <c r="C66" s="13">
        <f>C67+C68+C69</f>
        <v>2010.9903300000001</v>
      </c>
      <c r="D66" s="13">
        <f>D67+D68+D69</f>
        <v>358.43308000000002</v>
      </c>
      <c r="E66" s="38">
        <f t="shared" si="0"/>
        <v>1652.5572500000001</v>
      </c>
      <c r="F66" s="63">
        <f t="shared" si="1"/>
        <v>17.8</v>
      </c>
      <c r="G66" s="8"/>
    </row>
    <row r="67" spans="1:7" ht="15.75" outlineLevel="3" x14ac:dyDescent="0.25">
      <c r="A67" s="47" t="s">
        <v>78</v>
      </c>
      <c r="B67" s="28"/>
      <c r="C67" s="14" t="s">
        <v>12</v>
      </c>
      <c r="D67" s="11">
        <v>0</v>
      </c>
      <c r="E67" s="38">
        <f t="shared" si="0"/>
        <v>0</v>
      </c>
      <c r="F67" s="63">
        <v>0</v>
      </c>
      <c r="G67" s="8"/>
    </row>
    <row r="68" spans="1:7" ht="15.75" outlineLevel="3" x14ac:dyDescent="0.25">
      <c r="A68" s="47" t="s">
        <v>3</v>
      </c>
      <c r="B68" s="28"/>
      <c r="C68" s="14" t="s">
        <v>12</v>
      </c>
      <c r="D68" s="11">
        <v>0</v>
      </c>
      <c r="E68" s="38">
        <f t="shared" si="0"/>
        <v>0</v>
      </c>
      <c r="F68" s="63">
        <v>0</v>
      </c>
      <c r="G68" s="8"/>
    </row>
    <row r="69" spans="1:7" ht="15.75" outlineLevel="3" x14ac:dyDescent="0.25">
      <c r="A69" s="47" t="s">
        <v>4</v>
      </c>
      <c r="B69" s="28"/>
      <c r="C69" s="10">
        <v>2010.9903300000001</v>
      </c>
      <c r="D69" s="13">
        <v>358.43308000000002</v>
      </c>
      <c r="E69" s="38">
        <f t="shared" si="0"/>
        <v>1652.5572500000001</v>
      </c>
      <c r="F69" s="63">
        <f t="shared" si="1"/>
        <v>17.8</v>
      </c>
      <c r="G69" s="8"/>
    </row>
    <row r="70" spans="1:7" ht="69.75" customHeight="1" outlineLevel="3" x14ac:dyDescent="0.25">
      <c r="A70" s="46" t="s">
        <v>20</v>
      </c>
      <c r="B70" s="26" t="s">
        <v>58</v>
      </c>
      <c r="C70" s="13">
        <f>C71+C72+C73</f>
        <v>1907.49171</v>
      </c>
      <c r="D70" s="13">
        <f>D71+D72+D73</f>
        <v>471.66302999999999</v>
      </c>
      <c r="E70" s="38">
        <f t="shared" si="0"/>
        <v>1435.8286800000001</v>
      </c>
      <c r="F70" s="63">
        <f t="shared" si="1"/>
        <v>24.7</v>
      </c>
      <c r="G70" s="8"/>
    </row>
    <row r="71" spans="1:7" ht="19.5" customHeight="1" outlineLevel="3" x14ac:dyDescent="0.25">
      <c r="A71" s="47" t="s">
        <v>78</v>
      </c>
      <c r="B71" s="26"/>
      <c r="C71" s="14" t="s">
        <v>12</v>
      </c>
      <c r="D71" s="11">
        <v>0</v>
      </c>
      <c r="E71" s="38">
        <f t="shared" si="0"/>
        <v>0</v>
      </c>
      <c r="F71" s="63">
        <v>0</v>
      </c>
      <c r="G71" s="8"/>
    </row>
    <row r="72" spans="1:7" ht="19.5" customHeight="1" outlineLevel="3" x14ac:dyDescent="0.25">
      <c r="A72" s="47" t="s">
        <v>3</v>
      </c>
      <c r="B72" s="26"/>
      <c r="C72" s="14" t="s">
        <v>12</v>
      </c>
      <c r="D72" s="11">
        <v>0</v>
      </c>
      <c r="E72" s="38">
        <f t="shared" si="0"/>
        <v>0</v>
      </c>
      <c r="F72" s="63">
        <v>0</v>
      </c>
      <c r="G72" s="8"/>
    </row>
    <row r="73" spans="1:7" ht="17.25" customHeight="1" outlineLevel="3" x14ac:dyDescent="0.25">
      <c r="A73" s="47" t="s">
        <v>4</v>
      </c>
      <c r="B73" s="26"/>
      <c r="C73" s="10">
        <v>1907.49171</v>
      </c>
      <c r="D73" s="13">
        <v>471.66302999999999</v>
      </c>
      <c r="E73" s="38">
        <f t="shared" si="0"/>
        <v>1435.8286800000001</v>
      </c>
      <c r="F73" s="63">
        <f t="shared" si="1"/>
        <v>24.7</v>
      </c>
      <c r="G73" s="8"/>
    </row>
    <row r="74" spans="1:7" ht="66" customHeight="1" outlineLevel="3" x14ac:dyDescent="0.25">
      <c r="A74" s="47" t="s">
        <v>26</v>
      </c>
      <c r="B74" s="26" t="s">
        <v>59</v>
      </c>
      <c r="C74" s="13">
        <f>C75+C76+C77</f>
        <v>3905.45219</v>
      </c>
      <c r="D74" s="13">
        <f>D75+D76+D77</f>
        <v>288.07117</v>
      </c>
      <c r="E74" s="38">
        <f t="shared" si="0"/>
        <v>3617.3810199999998</v>
      </c>
      <c r="F74" s="63">
        <f t="shared" si="1"/>
        <v>7.4</v>
      </c>
      <c r="G74" s="8"/>
    </row>
    <row r="75" spans="1:7" ht="17.25" customHeight="1" outlineLevel="3" x14ac:dyDescent="0.25">
      <c r="A75" s="47" t="s">
        <v>78</v>
      </c>
      <c r="B75" s="26"/>
      <c r="C75" s="14">
        <v>0</v>
      </c>
      <c r="D75" s="11">
        <v>0</v>
      </c>
      <c r="E75" s="38">
        <f t="shared" si="0"/>
        <v>0</v>
      </c>
      <c r="F75" s="63">
        <v>0</v>
      </c>
      <c r="G75" s="8"/>
    </row>
    <row r="76" spans="1:7" ht="17.25" customHeight="1" outlineLevel="3" x14ac:dyDescent="0.25">
      <c r="A76" s="47" t="s">
        <v>3</v>
      </c>
      <c r="B76" s="26"/>
      <c r="C76" s="14">
        <v>0</v>
      </c>
      <c r="D76" s="11">
        <v>0</v>
      </c>
      <c r="E76" s="38">
        <f t="shared" si="0"/>
        <v>0</v>
      </c>
      <c r="F76" s="63">
        <v>0</v>
      </c>
      <c r="G76" s="8"/>
    </row>
    <row r="77" spans="1:7" ht="15.75" customHeight="1" outlineLevel="3" x14ac:dyDescent="0.25">
      <c r="A77" s="47" t="s">
        <v>4</v>
      </c>
      <c r="B77" s="26"/>
      <c r="C77" s="10">
        <v>3905.45219</v>
      </c>
      <c r="D77" s="13">
        <v>288.07117</v>
      </c>
      <c r="E77" s="38">
        <f t="shared" si="0"/>
        <v>3617.3810199999998</v>
      </c>
      <c r="F77" s="63">
        <f t="shared" si="1"/>
        <v>7.4</v>
      </c>
      <c r="G77" s="8"/>
    </row>
    <row r="78" spans="1:7" ht="0.75" hidden="1" customHeight="1" outlineLevel="3" x14ac:dyDescent="0.25">
      <c r="A78" s="47" t="s">
        <v>85</v>
      </c>
      <c r="B78" s="26" t="s">
        <v>60</v>
      </c>
      <c r="C78" s="13">
        <f>C79+C80+C81</f>
        <v>0</v>
      </c>
      <c r="D78" s="13">
        <f>D79+D80+D81</f>
        <v>0</v>
      </c>
      <c r="E78" s="37">
        <f t="shared" si="0"/>
        <v>0</v>
      </c>
      <c r="F78" s="62" t="e">
        <f t="shared" si="1"/>
        <v>#DIV/0!</v>
      </c>
      <c r="G78" s="8"/>
    </row>
    <row r="79" spans="1:7" ht="17.25" hidden="1" customHeight="1" outlineLevel="3" x14ac:dyDescent="0.25">
      <c r="A79" s="47" t="s">
        <v>78</v>
      </c>
      <c r="B79" s="26"/>
      <c r="C79" s="10">
        <v>0</v>
      </c>
      <c r="D79" s="13">
        <v>0</v>
      </c>
      <c r="E79" s="37">
        <f t="shared" ref="E79:E142" si="4">C79-D79</f>
        <v>0</v>
      </c>
      <c r="F79" s="62" t="e">
        <f t="shared" ref="F79:F142" si="5">D79/C79*100</f>
        <v>#DIV/0!</v>
      </c>
      <c r="G79" s="8"/>
    </row>
    <row r="80" spans="1:7" ht="17.25" hidden="1" customHeight="1" outlineLevel="3" x14ac:dyDescent="0.25">
      <c r="A80" s="47" t="s">
        <v>3</v>
      </c>
      <c r="B80" s="26"/>
      <c r="C80" s="10">
        <v>0</v>
      </c>
      <c r="D80" s="13">
        <v>0</v>
      </c>
      <c r="E80" s="37">
        <f t="shared" si="4"/>
        <v>0</v>
      </c>
      <c r="F80" s="62" t="e">
        <f t="shared" si="5"/>
        <v>#DIV/0!</v>
      </c>
      <c r="G80" s="8"/>
    </row>
    <row r="81" spans="1:7" ht="17.25" hidden="1" customHeight="1" outlineLevel="3" x14ac:dyDescent="0.25">
      <c r="A81" s="47" t="s">
        <v>4</v>
      </c>
      <c r="B81" s="26"/>
      <c r="C81" s="10">
        <v>0</v>
      </c>
      <c r="D81" s="13">
        <v>0</v>
      </c>
      <c r="E81" s="37">
        <f t="shared" si="4"/>
        <v>0</v>
      </c>
      <c r="F81" s="62" t="e">
        <f t="shared" si="5"/>
        <v>#DIV/0!</v>
      </c>
      <c r="G81" s="8"/>
    </row>
    <row r="82" spans="1:7" ht="63" customHeight="1" outlineLevel="3" x14ac:dyDescent="0.2">
      <c r="A82" s="48" t="s">
        <v>105</v>
      </c>
      <c r="B82" s="27" t="s">
        <v>44</v>
      </c>
      <c r="C82" s="20">
        <f>C83+C84+C85</f>
        <v>103206.98533</v>
      </c>
      <c r="D82" s="20">
        <f>D83+D84+D85</f>
        <v>49665.554709999997</v>
      </c>
      <c r="E82" s="37">
        <f t="shared" si="4"/>
        <v>53541.430619999999</v>
      </c>
      <c r="F82" s="62">
        <f t="shared" si="5"/>
        <v>48.1</v>
      </c>
      <c r="G82" s="8"/>
    </row>
    <row r="83" spans="1:7" ht="35.25" customHeight="1" outlineLevel="3" x14ac:dyDescent="0.25">
      <c r="A83" s="45" t="s">
        <v>86</v>
      </c>
      <c r="B83" s="27"/>
      <c r="C83" s="15">
        <f>C87+C91</f>
        <v>5000</v>
      </c>
      <c r="D83" s="15">
        <f t="shared" ref="C83:D85" si="6">D87+D91</f>
        <v>4367.99694</v>
      </c>
      <c r="E83" s="37">
        <f t="shared" si="4"/>
        <v>632.00306</v>
      </c>
      <c r="F83" s="62">
        <v>0</v>
      </c>
      <c r="G83" s="8"/>
    </row>
    <row r="84" spans="1:7" ht="16.5" customHeight="1" outlineLevel="3" x14ac:dyDescent="0.25">
      <c r="A84" s="45" t="s">
        <v>3</v>
      </c>
      <c r="B84" s="27"/>
      <c r="C84" s="15">
        <f t="shared" si="6"/>
        <v>1256.8537100000001</v>
      </c>
      <c r="D84" s="15">
        <f t="shared" si="6"/>
        <v>1216.1045899999999</v>
      </c>
      <c r="E84" s="37">
        <f t="shared" si="4"/>
        <v>40.749119999999998</v>
      </c>
      <c r="F84" s="62">
        <f t="shared" si="5"/>
        <v>96.8</v>
      </c>
      <c r="G84" s="8"/>
    </row>
    <row r="85" spans="1:7" ht="18" customHeight="1" outlineLevel="3" x14ac:dyDescent="0.25">
      <c r="A85" s="45" t="s">
        <v>4</v>
      </c>
      <c r="B85" s="27"/>
      <c r="C85" s="15">
        <f>C89+C93</f>
        <v>96950.13162</v>
      </c>
      <c r="D85" s="15">
        <f t="shared" si="6"/>
        <v>44081.453179999997</v>
      </c>
      <c r="E85" s="37">
        <f t="shared" si="4"/>
        <v>52868.678440000003</v>
      </c>
      <c r="F85" s="62">
        <f t="shared" si="5"/>
        <v>45.5</v>
      </c>
      <c r="G85" s="8"/>
    </row>
    <row r="86" spans="1:7" ht="77.25" hidden="1" customHeight="1" outlineLevel="3" x14ac:dyDescent="0.25">
      <c r="A86" s="46" t="s">
        <v>89</v>
      </c>
      <c r="B86" s="26" t="s">
        <v>61</v>
      </c>
      <c r="C86" s="13">
        <f>C87+C88+C89</f>
        <v>0</v>
      </c>
      <c r="D86" s="13">
        <f>D87+D88+D89</f>
        <v>0</v>
      </c>
      <c r="E86" s="38">
        <f t="shared" si="4"/>
        <v>0</v>
      </c>
      <c r="F86" s="63" t="e">
        <f t="shared" si="5"/>
        <v>#DIV/0!</v>
      </c>
      <c r="G86" s="8"/>
    </row>
    <row r="87" spans="1:7" ht="21" hidden="1" customHeight="1" outlineLevel="3" x14ac:dyDescent="0.25">
      <c r="A87" s="47" t="s">
        <v>8</v>
      </c>
      <c r="B87" s="26"/>
      <c r="C87" s="10">
        <v>0</v>
      </c>
      <c r="D87" s="11">
        <v>0</v>
      </c>
      <c r="E87" s="38">
        <f t="shared" si="4"/>
        <v>0</v>
      </c>
      <c r="F87" s="63">
        <v>0</v>
      </c>
      <c r="G87" s="8"/>
    </row>
    <row r="88" spans="1:7" ht="21" hidden="1" customHeight="1" outlineLevel="3" x14ac:dyDescent="0.25">
      <c r="A88" s="47" t="s">
        <v>3</v>
      </c>
      <c r="B88" s="26"/>
      <c r="C88" s="10"/>
      <c r="D88" s="13"/>
      <c r="E88" s="38">
        <f t="shared" si="4"/>
        <v>0</v>
      </c>
      <c r="F88" s="63" t="e">
        <f t="shared" si="5"/>
        <v>#DIV/0!</v>
      </c>
      <c r="G88" s="8"/>
    </row>
    <row r="89" spans="1:7" ht="21" hidden="1" customHeight="1" outlineLevel="3" x14ac:dyDescent="0.25">
      <c r="A89" s="47" t="s">
        <v>4</v>
      </c>
      <c r="B89" s="26"/>
      <c r="C89" s="10"/>
      <c r="D89" s="13"/>
      <c r="E89" s="38">
        <f t="shared" si="4"/>
        <v>0</v>
      </c>
      <c r="F89" s="63" t="e">
        <f t="shared" si="5"/>
        <v>#DIV/0!</v>
      </c>
      <c r="G89" s="8"/>
    </row>
    <row r="90" spans="1:7" ht="60" customHeight="1" outlineLevel="3" x14ac:dyDescent="0.25">
      <c r="A90" s="50" t="s">
        <v>106</v>
      </c>
      <c r="B90" s="29" t="s">
        <v>62</v>
      </c>
      <c r="C90" s="13">
        <f>C91+C92+C93</f>
        <v>103206.98533</v>
      </c>
      <c r="D90" s="13">
        <f>D91+D92+D93</f>
        <v>49665.554709999997</v>
      </c>
      <c r="E90" s="38">
        <f t="shared" si="4"/>
        <v>53541.430619999999</v>
      </c>
      <c r="F90" s="63">
        <f t="shared" si="5"/>
        <v>48.1</v>
      </c>
      <c r="G90" s="8"/>
    </row>
    <row r="91" spans="1:7" ht="15.75" outlineLevel="3" x14ac:dyDescent="0.25">
      <c r="A91" s="47" t="s">
        <v>78</v>
      </c>
      <c r="B91" s="29"/>
      <c r="C91" s="73">
        <v>5000</v>
      </c>
      <c r="D91" s="13">
        <v>4367.99694</v>
      </c>
      <c r="E91" s="38">
        <f t="shared" si="4"/>
        <v>632.00306</v>
      </c>
      <c r="F91" s="63">
        <f t="shared" si="5"/>
        <v>87.4</v>
      </c>
      <c r="G91" s="8"/>
    </row>
    <row r="92" spans="1:7" ht="15.75" outlineLevel="3" x14ac:dyDescent="0.25">
      <c r="A92" s="47" t="s">
        <v>3</v>
      </c>
      <c r="B92" s="29"/>
      <c r="C92" s="73">
        <v>1256.8537100000001</v>
      </c>
      <c r="D92" s="13">
        <v>1216.1045899999999</v>
      </c>
      <c r="E92" s="38">
        <f t="shared" si="4"/>
        <v>40.749119999999998</v>
      </c>
      <c r="F92" s="63">
        <f t="shared" si="5"/>
        <v>96.8</v>
      </c>
      <c r="G92" s="8"/>
    </row>
    <row r="93" spans="1:7" ht="15.75" outlineLevel="3" x14ac:dyDescent="0.25">
      <c r="A93" s="47" t="s">
        <v>4</v>
      </c>
      <c r="B93" s="29"/>
      <c r="C93" s="10">
        <v>96950.13162</v>
      </c>
      <c r="D93" s="13">
        <v>44081.453179999997</v>
      </c>
      <c r="E93" s="38">
        <f t="shared" si="4"/>
        <v>52868.678440000003</v>
      </c>
      <c r="F93" s="63">
        <f t="shared" si="5"/>
        <v>45.5</v>
      </c>
      <c r="G93" s="8"/>
    </row>
    <row r="94" spans="1:7" ht="88.5" customHeight="1" outlineLevel="3" x14ac:dyDescent="0.2">
      <c r="A94" s="48" t="s">
        <v>107</v>
      </c>
      <c r="B94" s="27" t="s">
        <v>43</v>
      </c>
      <c r="C94" s="72">
        <f>C95+C96+C97+C98</f>
        <v>167317.33137999999</v>
      </c>
      <c r="D94" s="17">
        <f>D95+D96+D97+D98</f>
        <v>105871.89862000001</v>
      </c>
      <c r="E94" s="37">
        <f t="shared" si="4"/>
        <v>61445.432760000003</v>
      </c>
      <c r="F94" s="62">
        <f t="shared" si="5"/>
        <v>63.3</v>
      </c>
      <c r="G94" s="8"/>
    </row>
    <row r="95" spans="1:7" ht="26.25" customHeight="1" outlineLevel="3" x14ac:dyDescent="0.25">
      <c r="A95" s="45" t="s">
        <v>14</v>
      </c>
      <c r="B95" s="27"/>
      <c r="C95" s="15">
        <f>C100+C105</f>
        <v>0</v>
      </c>
      <c r="D95" s="15">
        <f>D100+D105</f>
        <v>0</v>
      </c>
      <c r="E95" s="37">
        <f t="shared" si="4"/>
        <v>0</v>
      </c>
      <c r="F95" s="62">
        <v>0</v>
      </c>
      <c r="G95" s="8"/>
    </row>
    <row r="96" spans="1:7" ht="15.75" customHeight="1" outlineLevel="3" x14ac:dyDescent="0.25">
      <c r="A96" s="45" t="s">
        <v>78</v>
      </c>
      <c r="B96" s="27"/>
      <c r="C96" s="15">
        <f>C115+C106+C111+C119</f>
        <v>143717.58124</v>
      </c>
      <c r="D96" s="15">
        <f>D115+D106+D111+D119+D123</f>
        <v>100137.90691000001</v>
      </c>
      <c r="E96" s="37">
        <f t="shared" si="4"/>
        <v>43579.674330000002</v>
      </c>
      <c r="F96" s="62">
        <f t="shared" si="5"/>
        <v>69.7</v>
      </c>
      <c r="G96" s="8"/>
    </row>
    <row r="97" spans="1:7" ht="15.75" customHeight="1" outlineLevel="3" x14ac:dyDescent="0.25">
      <c r="A97" s="45" t="s">
        <v>3</v>
      </c>
      <c r="B97" s="27"/>
      <c r="C97" s="15">
        <f>C102+C112+C116+C107+C124+C120</f>
        <v>19904.284240000001</v>
      </c>
      <c r="D97" s="15">
        <f>D102+D112+D116+D107+D124+D120</f>
        <v>5049.6688299999996</v>
      </c>
      <c r="E97" s="37">
        <f t="shared" si="4"/>
        <v>14854.61541</v>
      </c>
      <c r="F97" s="62">
        <f t="shared" si="5"/>
        <v>25.4</v>
      </c>
      <c r="G97" s="8"/>
    </row>
    <row r="98" spans="1:7" ht="15.75" customHeight="1" outlineLevel="3" x14ac:dyDescent="0.25">
      <c r="A98" s="45" t="s">
        <v>4</v>
      </c>
      <c r="B98" s="27"/>
      <c r="C98" s="15">
        <f>C103+C113+C117+C108+C125+C121</f>
        <v>3695.4659000000001</v>
      </c>
      <c r="D98" s="15">
        <f>D103+D113+D117+D108+D125+D121</f>
        <v>684.32288000000005</v>
      </c>
      <c r="E98" s="37">
        <f t="shared" si="4"/>
        <v>3011.14302</v>
      </c>
      <c r="F98" s="62">
        <f t="shared" si="5"/>
        <v>18.5</v>
      </c>
      <c r="G98" s="8"/>
    </row>
    <row r="99" spans="1:7" ht="60" outlineLevel="3" x14ac:dyDescent="0.25">
      <c r="A99" s="46" t="s">
        <v>108</v>
      </c>
      <c r="B99" s="26" t="s">
        <v>63</v>
      </c>
      <c r="C99" s="10">
        <f>C100+C102+C103</f>
        <v>2478.14</v>
      </c>
      <c r="D99" s="13">
        <f>D100+D102+D103</f>
        <v>12.45288</v>
      </c>
      <c r="E99" s="38">
        <f t="shared" si="4"/>
        <v>2465.68712</v>
      </c>
      <c r="F99" s="63">
        <f t="shared" si="5"/>
        <v>0.5</v>
      </c>
      <c r="G99" s="8"/>
    </row>
    <row r="100" spans="1:7" ht="15.75" outlineLevel="3" x14ac:dyDescent="0.25">
      <c r="A100" s="47" t="s">
        <v>11</v>
      </c>
      <c r="B100" s="26"/>
      <c r="C100" s="10">
        <v>0</v>
      </c>
      <c r="D100" s="13">
        <v>0</v>
      </c>
      <c r="E100" s="38">
        <f t="shared" si="4"/>
        <v>0</v>
      </c>
      <c r="F100" s="63">
        <v>0</v>
      </c>
      <c r="G100" s="8"/>
    </row>
    <row r="101" spans="1:7" ht="15.75" outlineLevel="3" x14ac:dyDescent="0.25">
      <c r="A101" s="47" t="s">
        <v>78</v>
      </c>
      <c r="B101" s="26"/>
      <c r="C101" s="10">
        <v>0</v>
      </c>
      <c r="D101" s="13">
        <v>0</v>
      </c>
      <c r="E101" s="38">
        <f t="shared" si="4"/>
        <v>0</v>
      </c>
      <c r="F101" s="63">
        <v>0</v>
      </c>
      <c r="G101" s="8"/>
    </row>
    <row r="102" spans="1:7" ht="15.75" outlineLevel="3" x14ac:dyDescent="0.25">
      <c r="A102" s="47" t="s">
        <v>3</v>
      </c>
      <c r="B102" s="26"/>
      <c r="C102" s="10">
        <v>0</v>
      </c>
      <c r="D102" s="13">
        <v>0</v>
      </c>
      <c r="E102" s="38">
        <f t="shared" si="4"/>
        <v>0</v>
      </c>
      <c r="F102" s="63">
        <v>0</v>
      </c>
      <c r="G102" s="8"/>
    </row>
    <row r="103" spans="1:7" ht="15.75" outlineLevel="3" x14ac:dyDescent="0.25">
      <c r="A103" s="47" t="s">
        <v>4</v>
      </c>
      <c r="B103" s="26"/>
      <c r="C103" s="10">
        <v>2478.14</v>
      </c>
      <c r="D103" s="13">
        <v>12.45288</v>
      </c>
      <c r="E103" s="38">
        <f t="shared" si="4"/>
        <v>2465.68712</v>
      </c>
      <c r="F103" s="63">
        <f t="shared" si="5"/>
        <v>0.5</v>
      </c>
      <c r="G103" s="8"/>
    </row>
    <row r="104" spans="1:7" ht="63" outlineLevel="3" x14ac:dyDescent="0.25">
      <c r="A104" s="47" t="s">
        <v>109</v>
      </c>
      <c r="B104" s="26" t="s">
        <v>64</v>
      </c>
      <c r="C104" s="10">
        <f>C106+C107+C108+C105</f>
        <v>112574.57494999999</v>
      </c>
      <c r="D104" s="13">
        <f>D106+D107+D108+D105</f>
        <v>86355.415129999994</v>
      </c>
      <c r="E104" s="38">
        <f t="shared" si="4"/>
        <v>26219.159820000001</v>
      </c>
      <c r="F104" s="63">
        <f t="shared" si="5"/>
        <v>76.7</v>
      </c>
      <c r="G104" s="8"/>
    </row>
    <row r="105" spans="1:7" ht="15.75" outlineLevel="3" x14ac:dyDescent="0.25">
      <c r="A105" s="47" t="s">
        <v>11</v>
      </c>
      <c r="B105" s="26"/>
      <c r="C105" s="10">
        <v>0</v>
      </c>
      <c r="D105" s="13">
        <v>0</v>
      </c>
      <c r="E105" s="38">
        <f t="shared" si="4"/>
        <v>0</v>
      </c>
      <c r="F105" s="63">
        <v>0</v>
      </c>
      <c r="G105" s="8"/>
    </row>
    <row r="106" spans="1:7" ht="15.75" outlineLevel="3" x14ac:dyDescent="0.25">
      <c r="A106" s="47" t="s">
        <v>78</v>
      </c>
      <c r="B106" s="26"/>
      <c r="C106" s="73">
        <v>110000</v>
      </c>
      <c r="D106" s="13">
        <v>84499.072719999996</v>
      </c>
      <c r="E106" s="38">
        <f t="shared" si="4"/>
        <v>25500.92728</v>
      </c>
      <c r="F106" s="63">
        <f t="shared" si="5"/>
        <v>76.8</v>
      </c>
      <c r="G106" s="8"/>
    </row>
    <row r="107" spans="1:7" ht="15.75" outlineLevel="3" x14ac:dyDescent="0.25">
      <c r="A107" s="47" t="s">
        <v>3</v>
      </c>
      <c r="B107" s="26"/>
      <c r="C107" s="73">
        <v>2244.89995</v>
      </c>
      <c r="D107" s="13">
        <v>1724.4724100000001</v>
      </c>
      <c r="E107" s="38">
        <f t="shared" si="4"/>
        <v>520.42754000000002</v>
      </c>
      <c r="F107" s="63">
        <f t="shared" si="5"/>
        <v>76.8</v>
      </c>
      <c r="G107" s="8"/>
    </row>
    <row r="108" spans="1:7" ht="15.75" outlineLevel="3" x14ac:dyDescent="0.25">
      <c r="A108" s="47" t="s">
        <v>4</v>
      </c>
      <c r="B108" s="26"/>
      <c r="C108" s="10">
        <v>329.67500000000001</v>
      </c>
      <c r="D108" s="13">
        <v>131.87</v>
      </c>
      <c r="E108" s="38">
        <f t="shared" si="4"/>
        <v>197.80500000000001</v>
      </c>
      <c r="F108" s="63">
        <f t="shared" si="5"/>
        <v>40</v>
      </c>
      <c r="G108" s="8"/>
    </row>
    <row r="109" spans="1:7" ht="58.5" customHeight="1" outlineLevel="3" x14ac:dyDescent="0.25">
      <c r="A109" s="46" t="s">
        <v>110</v>
      </c>
      <c r="B109" s="26" t="s">
        <v>65</v>
      </c>
      <c r="C109" s="10">
        <f>C111+C112+C113</f>
        <v>2661.75</v>
      </c>
      <c r="D109" s="10">
        <f>D111+D112+D113</f>
        <v>1597.05</v>
      </c>
      <c r="E109" s="38">
        <f t="shared" si="4"/>
        <v>1064.7</v>
      </c>
      <c r="F109" s="63">
        <f t="shared" si="5"/>
        <v>60</v>
      </c>
      <c r="G109" s="8"/>
    </row>
    <row r="110" spans="1:7" ht="15.75" hidden="1" customHeight="1" outlineLevel="3" x14ac:dyDescent="0.25">
      <c r="A110" s="46"/>
      <c r="B110" s="26"/>
      <c r="C110" s="19"/>
      <c r="D110" s="13"/>
      <c r="E110" s="38">
        <f t="shared" si="4"/>
        <v>0</v>
      </c>
      <c r="F110" s="63" t="e">
        <f t="shared" si="5"/>
        <v>#DIV/0!</v>
      </c>
      <c r="G110" s="8"/>
    </row>
    <row r="111" spans="1:7" ht="15.75" outlineLevel="3" x14ac:dyDescent="0.25">
      <c r="A111" s="47" t="s">
        <v>78</v>
      </c>
      <c r="B111" s="26"/>
      <c r="C111" s="73">
        <v>1143.61644</v>
      </c>
      <c r="D111" s="13">
        <v>686.16986999999995</v>
      </c>
      <c r="E111" s="38">
        <f t="shared" si="4"/>
        <v>457.44657000000001</v>
      </c>
      <c r="F111" s="63">
        <f t="shared" si="5"/>
        <v>60</v>
      </c>
      <c r="G111" s="8"/>
    </row>
    <row r="112" spans="1:7" ht="15.75" outlineLevel="3" x14ac:dyDescent="0.25">
      <c r="A112" s="47" t="s">
        <v>3</v>
      </c>
      <c r="B112" s="26"/>
      <c r="C112" s="73">
        <v>868.13355999999999</v>
      </c>
      <c r="D112" s="13">
        <v>520.88013000000001</v>
      </c>
      <c r="E112" s="38">
        <f t="shared" si="4"/>
        <v>347.25342999999998</v>
      </c>
      <c r="F112" s="63">
        <f t="shared" si="5"/>
        <v>60</v>
      </c>
      <c r="G112" s="8"/>
    </row>
    <row r="113" spans="1:7" ht="15.75" outlineLevel="3" x14ac:dyDescent="0.25">
      <c r="A113" s="47" t="s">
        <v>4</v>
      </c>
      <c r="B113" s="26"/>
      <c r="C113" s="10">
        <v>650</v>
      </c>
      <c r="D113" s="13">
        <v>390</v>
      </c>
      <c r="E113" s="38">
        <f t="shared" si="4"/>
        <v>260</v>
      </c>
      <c r="F113" s="63">
        <f t="shared" si="5"/>
        <v>60</v>
      </c>
      <c r="G113" s="8"/>
    </row>
    <row r="114" spans="1:7" ht="90" customHeight="1" outlineLevel="3" x14ac:dyDescent="0.25">
      <c r="A114" s="46" t="s">
        <v>111</v>
      </c>
      <c r="B114" s="26" t="s">
        <v>66</v>
      </c>
      <c r="C114" s="10">
        <f>C115+C116+C117</f>
        <v>11106.36283</v>
      </c>
      <c r="D114" s="13">
        <f>D115+D116+D117</f>
        <v>150</v>
      </c>
      <c r="E114" s="38">
        <f t="shared" si="4"/>
        <v>10956.36283</v>
      </c>
      <c r="F114" s="63">
        <f t="shared" si="5"/>
        <v>1.4</v>
      </c>
      <c r="G114" s="8"/>
    </row>
    <row r="115" spans="1:7" ht="15.75" outlineLevel="3" x14ac:dyDescent="0.25">
      <c r="A115" s="47" t="s">
        <v>78</v>
      </c>
      <c r="B115" s="26"/>
      <c r="C115" s="14">
        <v>0</v>
      </c>
      <c r="D115" s="11">
        <v>0</v>
      </c>
      <c r="E115" s="38">
        <f t="shared" si="4"/>
        <v>0</v>
      </c>
      <c r="F115" s="63">
        <v>0</v>
      </c>
      <c r="G115" s="8"/>
    </row>
    <row r="116" spans="1:7" ht="15.75" outlineLevel="3" x14ac:dyDescent="0.25">
      <c r="A116" s="47" t="s">
        <v>3</v>
      </c>
      <c r="B116" s="26"/>
      <c r="C116" s="73">
        <v>10868.711929999999</v>
      </c>
      <c r="D116" s="13">
        <v>0</v>
      </c>
      <c r="E116" s="38">
        <f t="shared" si="4"/>
        <v>10868.711929999999</v>
      </c>
      <c r="F116" s="63">
        <f t="shared" si="5"/>
        <v>0</v>
      </c>
      <c r="G116" s="8"/>
    </row>
    <row r="117" spans="1:7" ht="15.75" outlineLevel="3" x14ac:dyDescent="0.25">
      <c r="A117" s="47" t="s">
        <v>4</v>
      </c>
      <c r="B117" s="26"/>
      <c r="C117" s="10">
        <v>237.65090000000001</v>
      </c>
      <c r="D117" s="13">
        <v>150</v>
      </c>
      <c r="E117" s="38">
        <f t="shared" si="4"/>
        <v>87.650899999999993</v>
      </c>
      <c r="F117" s="63">
        <f t="shared" si="5"/>
        <v>63.1</v>
      </c>
      <c r="G117" s="8"/>
    </row>
    <row r="118" spans="1:7" ht="110.25" outlineLevel="3" x14ac:dyDescent="0.25">
      <c r="A118" s="47" t="s">
        <v>92</v>
      </c>
      <c r="B118" s="26" t="s">
        <v>90</v>
      </c>
      <c r="C118" s="10">
        <f>C119+C120+C121</f>
        <v>38496.503599999996</v>
      </c>
      <c r="D118" s="10">
        <f>D119+D120+D121</f>
        <v>17756.980609999999</v>
      </c>
      <c r="E118" s="38">
        <f t="shared" si="4"/>
        <v>20739.522990000001</v>
      </c>
      <c r="F118" s="63">
        <f t="shared" si="5"/>
        <v>46.1</v>
      </c>
      <c r="G118" s="8"/>
    </row>
    <row r="119" spans="1:7" ht="15.75" outlineLevel="3" x14ac:dyDescent="0.25">
      <c r="A119" s="47" t="s">
        <v>78</v>
      </c>
      <c r="B119" s="26"/>
      <c r="C119" s="73">
        <v>32573.964800000002</v>
      </c>
      <c r="D119" s="13">
        <v>14952.66432</v>
      </c>
      <c r="E119" s="38">
        <f t="shared" si="4"/>
        <v>17621.300480000002</v>
      </c>
      <c r="F119" s="63">
        <f t="shared" si="5"/>
        <v>45.9</v>
      </c>
      <c r="G119" s="8"/>
    </row>
    <row r="120" spans="1:7" ht="15.75" outlineLevel="3" x14ac:dyDescent="0.25">
      <c r="A120" s="47" t="s">
        <v>3</v>
      </c>
      <c r="B120" s="26"/>
      <c r="C120" s="73">
        <v>5922.5388000000003</v>
      </c>
      <c r="D120" s="13">
        <v>2804.3162900000002</v>
      </c>
      <c r="E120" s="38">
        <f t="shared" si="4"/>
        <v>3118.2225100000001</v>
      </c>
      <c r="F120" s="63">
        <f t="shared" si="5"/>
        <v>47.3</v>
      </c>
      <c r="G120" s="8"/>
    </row>
    <row r="121" spans="1:7" ht="15.75" outlineLevel="3" x14ac:dyDescent="0.25">
      <c r="A121" s="47" t="s">
        <v>4</v>
      </c>
      <c r="B121" s="26"/>
      <c r="C121" s="10">
        <v>0</v>
      </c>
      <c r="D121" s="13">
        <v>0</v>
      </c>
      <c r="E121" s="38">
        <f t="shared" si="4"/>
        <v>0</v>
      </c>
      <c r="F121" s="63">
        <v>0</v>
      </c>
      <c r="G121" s="8"/>
    </row>
    <row r="122" spans="1:7" ht="129" customHeight="1" outlineLevel="3" x14ac:dyDescent="0.25">
      <c r="A122" s="47" t="s">
        <v>112</v>
      </c>
      <c r="B122" s="26" t="s">
        <v>87</v>
      </c>
      <c r="C122" s="10">
        <f>C123+C124+C125</f>
        <v>0</v>
      </c>
      <c r="D122" s="10">
        <f>D123+D124+D125</f>
        <v>0</v>
      </c>
      <c r="E122" s="38">
        <f t="shared" si="4"/>
        <v>0</v>
      </c>
      <c r="F122" s="63" t="e">
        <f t="shared" si="5"/>
        <v>#DIV/0!</v>
      </c>
      <c r="G122" s="8"/>
    </row>
    <row r="123" spans="1:7" ht="15.75" outlineLevel="3" x14ac:dyDescent="0.25">
      <c r="A123" s="47" t="s">
        <v>78</v>
      </c>
      <c r="B123" s="26"/>
      <c r="C123" s="10">
        <v>0</v>
      </c>
      <c r="D123" s="13">
        <v>0</v>
      </c>
      <c r="E123" s="38">
        <f t="shared" si="4"/>
        <v>0</v>
      </c>
      <c r="F123" s="63">
        <v>0</v>
      </c>
      <c r="G123" s="8"/>
    </row>
    <row r="124" spans="1:7" ht="15.75" outlineLevel="3" x14ac:dyDescent="0.25">
      <c r="A124" s="47" t="s">
        <v>3</v>
      </c>
      <c r="B124" s="26"/>
      <c r="C124" s="73">
        <v>0</v>
      </c>
      <c r="D124" s="13">
        <v>0</v>
      </c>
      <c r="E124" s="38">
        <f t="shared" si="4"/>
        <v>0</v>
      </c>
      <c r="F124" s="63" t="e">
        <f t="shared" si="5"/>
        <v>#DIV/0!</v>
      </c>
      <c r="G124" s="8"/>
    </row>
    <row r="125" spans="1:7" ht="15.75" outlineLevel="3" x14ac:dyDescent="0.25">
      <c r="A125" s="47" t="s">
        <v>4</v>
      </c>
      <c r="B125" s="26"/>
      <c r="C125" s="10">
        <v>0</v>
      </c>
      <c r="D125" s="13">
        <v>0</v>
      </c>
      <c r="E125" s="38">
        <f t="shared" si="4"/>
        <v>0</v>
      </c>
      <c r="F125" s="63" t="e">
        <f t="shared" si="5"/>
        <v>#DIV/0!</v>
      </c>
      <c r="G125" s="8"/>
    </row>
    <row r="126" spans="1:7" ht="43.5" customHeight="1" outlineLevel="3" x14ac:dyDescent="0.2">
      <c r="A126" s="48" t="s">
        <v>113</v>
      </c>
      <c r="B126" s="27" t="s">
        <v>42</v>
      </c>
      <c r="C126" s="17">
        <f>C127+C128+C129</f>
        <v>28084.893</v>
      </c>
      <c r="D126" s="17">
        <f>D127+D128+D129</f>
        <v>10068.127479999999</v>
      </c>
      <c r="E126" s="37">
        <f t="shared" si="4"/>
        <v>18016.765520000001</v>
      </c>
      <c r="F126" s="62">
        <f t="shared" si="5"/>
        <v>35.799999999999997</v>
      </c>
      <c r="G126" s="8"/>
    </row>
    <row r="127" spans="1:7" ht="35.25" customHeight="1" outlineLevel="3" x14ac:dyDescent="0.25">
      <c r="A127" s="45" t="s">
        <v>86</v>
      </c>
      <c r="B127" s="27"/>
      <c r="C127" s="5">
        <f>C131+C135+C139+C143</f>
        <v>0</v>
      </c>
      <c r="D127" s="5">
        <f>D1159</f>
        <v>0</v>
      </c>
      <c r="E127" s="37">
        <f t="shared" si="4"/>
        <v>0</v>
      </c>
      <c r="F127" s="62">
        <v>0</v>
      </c>
      <c r="G127" s="8"/>
    </row>
    <row r="128" spans="1:7" ht="21" customHeight="1" outlineLevel="3" x14ac:dyDescent="0.25">
      <c r="A128" s="45" t="s">
        <v>3</v>
      </c>
      <c r="B128" s="27"/>
      <c r="C128" s="5">
        <f>C132+C136+C144+C140</f>
        <v>0</v>
      </c>
      <c r="D128" s="5">
        <f>D132+D136+D144</f>
        <v>0</v>
      </c>
      <c r="E128" s="37">
        <f t="shared" si="4"/>
        <v>0</v>
      </c>
      <c r="F128" s="62">
        <v>0</v>
      </c>
      <c r="G128" s="8"/>
    </row>
    <row r="129" spans="1:7" ht="20.25" customHeight="1" outlineLevel="3" x14ac:dyDescent="0.25">
      <c r="A129" s="45" t="s">
        <v>4</v>
      </c>
      <c r="B129" s="27"/>
      <c r="C129" s="15">
        <f>C133+C137+C141+C145</f>
        <v>28084.893</v>
      </c>
      <c r="D129" s="15">
        <f>D133+D137+D141+D145</f>
        <v>10068.127479999999</v>
      </c>
      <c r="E129" s="37">
        <f t="shared" si="4"/>
        <v>18016.765520000001</v>
      </c>
      <c r="F129" s="62">
        <f t="shared" si="5"/>
        <v>35.799999999999997</v>
      </c>
      <c r="G129" s="8"/>
    </row>
    <row r="130" spans="1:7" ht="96" customHeight="1" outlineLevel="3" x14ac:dyDescent="0.25">
      <c r="A130" s="46" t="s">
        <v>1</v>
      </c>
      <c r="B130" s="26" t="s">
        <v>67</v>
      </c>
      <c r="C130" s="10">
        <f>C131+C132+C133</f>
        <v>176.69</v>
      </c>
      <c r="D130" s="13">
        <f>D131+D132+D133</f>
        <v>30.42</v>
      </c>
      <c r="E130" s="38">
        <f t="shared" si="4"/>
        <v>146.27000000000001</v>
      </c>
      <c r="F130" s="63">
        <f t="shared" si="5"/>
        <v>17.2</v>
      </c>
      <c r="G130" s="8"/>
    </row>
    <row r="131" spans="1:7" ht="19.5" customHeight="1" outlineLevel="3" x14ac:dyDescent="0.25">
      <c r="A131" s="47" t="s">
        <v>78</v>
      </c>
      <c r="B131" s="26"/>
      <c r="C131" s="14" t="s">
        <v>12</v>
      </c>
      <c r="D131" s="11">
        <v>0</v>
      </c>
      <c r="E131" s="38">
        <f t="shared" si="4"/>
        <v>0</v>
      </c>
      <c r="F131" s="63">
        <v>0</v>
      </c>
      <c r="G131" s="8"/>
    </row>
    <row r="132" spans="1:7" ht="19.5" customHeight="1" outlineLevel="3" x14ac:dyDescent="0.25">
      <c r="A132" s="47" t="s">
        <v>3</v>
      </c>
      <c r="B132" s="26"/>
      <c r="C132" s="14" t="s">
        <v>12</v>
      </c>
      <c r="D132" s="11">
        <v>0</v>
      </c>
      <c r="E132" s="38">
        <f t="shared" si="4"/>
        <v>0</v>
      </c>
      <c r="F132" s="63">
        <v>0</v>
      </c>
      <c r="G132" s="8"/>
    </row>
    <row r="133" spans="1:7" ht="19.5" customHeight="1" outlineLevel="3" x14ac:dyDescent="0.25">
      <c r="A133" s="47" t="s">
        <v>4</v>
      </c>
      <c r="B133" s="26"/>
      <c r="C133" s="10">
        <v>176.69</v>
      </c>
      <c r="D133" s="13">
        <v>30.42</v>
      </c>
      <c r="E133" s="38">
        <f t="shared" si="4"/>
        <v>146.27000000000001</v>
      </c>
      <c r="F133" s="63">
        <f t="shared" si="5"/>
        <v>17.2</v>
      </c>
      <c r="G133" s="8"/>
    </row>
    <row r="134" spans="1:7" ht="38.25" customHeight="1" outlineLevel="3" x14ac:dyDescent="0.25">
      <c r="A134" s="46" t="s">
        <v>6</v>
      </c>
      <c r="B134" s="26" t="s">
        <v>68</v>
      </c>
      <c r="C134" s="10">
        <f>C135+C136+C137</f>
        <v>4684.3999999999996</v>
      </c>
      <c r="D134" s="13">
        <f>D135+D136+D137</f>
        <v>1167.0667599999999</v>
      </c>
      <c r="E134" s="38">
        <f t="shared" si="4"/>
        <v>3517.3332399999999</v>
      </c>
      <c r="F134" s="63">
        <f t="shared" si="5"/>
        <v>24.9</v>
      </c>
      <c r="G134" s="8"/>
    </row>
    <row r="135" spans="1:7" ht="16.5" customHeight="1" outlineLevel="3" x14ac:dyDescent="0.25">
      <c r="A135" s="47" t="s">
        <v>78</v>
      </c>
      <c r="B135" s="26"/>
      <c r="C135" s="14">
        <v>0</v>
      </c>
      <c r="D135" s="11">
        <v>0</v>
      </c>
      <c r="E135" s="38">
        <f t="shared" si="4"/>
        <v>0</v>
      </c>
      <c r="F135" s="63">
        <v>0</v>
      </c>
      <c r="G135" s="8"/>
    </row>
    <row r="136" spans="1:7" ht="16.5" customHeight="1" outlineLevel="3" x14ac:dyDescent="0.25">
      <c r="A136" s="47" t="s">
        <v>3</v>
      </c>
      <c r="B136" s="26"/>
      <c r="C136" s="14">
        <v>0</v>
      </c>
      <c r="D136" s="11">
        <v>0</v>
      </c>
      <c r="E136" s="38">
        <f t="shared" si="4"/>
        <v>0</v>
      </c>
      <c r="F136" s="63">
        <v>0</v>
      </c>
      <c r="G136" s="8"/>
    </row>
    <row r="137" spans="1:7" ht="16.5" customHeight="1" outlineLevel="3" x14ac:dyDescent="0.25">
      <c r="A137" s="47" t="s">
        <v>4</v>
      </c>
      <c r="B137" s="26"/>
      <c r="C137" s="10">
        <v>4684.3999999999996</v>
      </c>
      <c r="D137" s="13">
        <v>1167.0667599999999</v>
      </c>
      <c r="E137" s="38">
        <f t="shared" si="4"/>
        <v>3517.3332399999999</v>
      </c>
      <c r="F137" s="63">
        <f t="shared" si="5"/>
        <v>24.9</v>
      </c>
      <c r="G137" s="8"/>
    </row>
    <row r="138" spans="1:7" ht="48" customHeight="1" outlineLevel="3" x14ac:dyDescent="0.25">
      <c r="A138" s="47" t="s">
        <v>27</v>
      </c>
      <c r="B138" s="26" t="s">
        <v>32</v>
      </c>
      <c r="C138" s="10">
        <f>C139+C140+C141</f>
        <v>5676</v>
      </c>
      <c r="D138" s="13">
        <f>D139+D140+D141</f>
        <v>1475.31051</v>
      </c>
      <c r="E138" s="38">
        <f t="shared" si="4"/>
        <v>4200.6894899999998</v>
      </c>
      <c r="F138" s="63">
        <f t="shared" si="5"/>
        <v>26</v>
      </c>
      <c r="G138" s="8"/>
    </row>
    <row r="139" spans="1:7" ht="16.5" customHeight="1" outlineLevel="3" x14ac:dyDescent="0.25">
      <c r="A139" s="47" t="s">
        <v>8</v>
      </c>
      <c r="B139" s="26"/>
      <c r="C139" s="10">
        <v>0</v>
      </c>
      <c r="D139" s="13">
        <v>0</v>
      </c>
      <c r="E139" s="38">
        <f t="shared" si="4"/>
        <v>0</v>
      </c>
      <c r="F139" s="63">
        <v>0</v>
      </c>
      <c r="G139" s="8"/>
    </row>
    <row r="140" spans="1:7" ht="16.5" customHeight="1" outlineLevel="3" x14ac:dyDescent="0.25">
      <c r="A140" s="47" t="s">
        <v>3</v>
      </c>
      <c r="B140" s="26"/>
      <c r="C140" s="10">
        <v>0</v>
      </c>
      <c r="D140" s="13">
        <v>0</v>
      </c>
      <c r="E140" s="38">
        <f t="shared" si="4"/>
        <v>0</v>
      </c>
      <c r="F140" s="63">
        <v>0</v>
      </c>
      <c r="G140" s="8"/>
    </row>
    <row r="141" spans="1:7" ht="16.5" customHeight="1" outlineLevel="3" x14ac:dyDescent="0.25">
      <c r="A141" s="47" t="s">
        <v>4</v>
      </c>
      <c r="B141" s="26"/>
      <c r="C141" s="10">
        <v>5676</v>
      </c>
      <c r="D141" s="13">
        <v>1475.31051</v>
      </c>
      <c r="E141" s="38">
        <f t="shared" si="4"/>
        <v>4200.6894899999998</v>
      </c>
      <c r="F141" s="63">
        <f t="shared" si="5"/>
        <v>26</v>
      </c>
      <c r="G141" s="8"/>
    </row>
    <row r="142" spans="1:7" ht="37.5" customHeight="1" outlineLevel="3" x14ac:dyDescent="0.25">
      <c r="A142" s="46" t="s">
        <v>28</v>
      </c>
      <c r="B142" s="26" t="s">
        <v>31</v>
      </c>
      <c r="C142" s="10">
        <f>C143+C144+C145</f>
        <v>17547.803</v>
      </c>
      <c r="D142" s="13">
        <f>D143+D144+D145</f>
        <v>7395.3302100000001</v>
      </c>
      <c r="E142" s="38">
        <f t="shared" si="4"/>
        <v>10152.47279</v>
      </c>
      <c r="F142" s="63">
        <f t="shared" si="5"/>
        <v>42.1</v>
      </c>
      <c r="G142" s="8"/>
    </row>
    <row r="143" spans="1:7" ht="18.75" customHeight="1" outlineLevel="3" x14ac:dyDescent="0.25">
      <c r="A143" s="47" t="s">
        <v>78</v>
      </c>
      <c r="B143" s="26"/>
      <c r="C143" s="14">
        <v>0</v>
      </c>
      <c r="D143" s="11">
        <v>0</v>
      </c>
      <c r="E143" s="38">
        <f t="shared" ref="E143:E210" si="7">C143-D143</f>
        <v>0</v>
      </c>
      <c r="F143" s="63">
        <v>0</v>
      </c>
      <c r="G143" s="8"/>
    </row>
    <row r="144" spans="1:7" ht="18.75" customHeight="1" outlineLevel="3" x14ac:dyDescent="0.25">
      <c r="A144" s="47" t="s">
        <v>3</v>
      </c>
      <c r="B144" s="26"/>
      <c r="C144" s="14">
        <v>0</v>
      </c>
      <c r="D144" s="11">
        <v>0</v>
      </c>
      <c r="E144" s="38">
        <f t="shared" si="7"/>
        <v>0</v>
      </c>
      <c r="F144" s="63">
        <v>0</v>
      </c>
      <c r="G144" s="8"/>
    </row>
    <row r="145" spans="1:7" ht="24" customHeight="1" outlineLevel="3" x14ac:dyDescent="0.25">
      <c r="A145" s="47" t="s">
        <v>4</v>
      </c>
      <c r="B145" s="26"/>
      <c r="C145" s="10">
        <v>17547.803</v>
      </c>
      <c r="D145" s="13">
        <v>7395.3302100000001</v>
      </c>
      <c r="E145" s="38">
        <f t="shared" si="7"/>
        <v>10152.47279</v>
      </c>
      <c r="F145" s="63">
        <f t="shared" ref="F145:F209" si="8">D145/C145*100</f>
        <v>42.1</v>
      </c>
      <c r="G145" s="8"/>
    </row>
    <row r="146" spans="1:7" ht="87" customHeight="1" outlineLevel="3" x14ac:dyDescent="0.2">
      <c r="A146" s="48" t="s">
        <v>135</v>
      </c>
      <c r="B146" s="27" t="s">
        <v>30</v>
      </c>
      <c r="C146" s="17">
        <f>C147+C148+C149</f>
        <v>9.09</v>
      </c>
      <c r="D146" s="17">
        <f>D147+D148+D149</f>
        <v>0</v>
      </c>
      <c r="E146" s="37">
        <f t="shared" si="7"/>
        <v>9.09</v>
      </c>
      <c r="F146" s="62">
        <v>0</v>
      </c>
      <c r="G146" s="8"/>
    </row>
    <row r="147" spans="1:7" ht="19.5" customHeight="1" outlineLevel="3" x14ac:dyDescent="0.25">
      <c r="A147" s="45" t="s">
        <v>86</v>
      </c>
      <c r="B147" s="27"/>
      <c r="C147" s="5">
        <f>C151</f>
        <v>0</v>
      </c>
      <c r="D147" s="12">
        <v>0</v>
      </c>
      <c r="E147" s="37">
        <f t="shared" si="7"/>
        <v>0</v>
      </c>
      <c r="F147" s="62">
        <v>0</v>
      </c>
      <c r="G147" s="8"/>
    </row>
    <row r="148" spans="1:7" ht="19.5" customHeight="1" outlineLevel="3" x14ac:dyDescent="0.25">
      <c r="A148" s="45" t="s">
        <v>3</v>
      </c>
      <c r="B148" s="27"/>
      <c r="C148" s="5">
        <f>C152</f>
        <v>0</v>
      </c>
      <c r="D148" s="12">
        <v>0</v>
      </c>
      <c r="E148" s="37">
        <f t="shared" si="7"/>
        <v>0</v>
      </c>
      <c r="F148" s="62">
        <v>0</v>
      </c>
      <c r="G148" s="8"/>
    </row>
    <row r="149" spans="1:7" ht="17.25" customHeight="1" outlineLevel="3" x14ac:dyDescent="0.25">
      <c r="A149" s="45" t="s">
        <v>4</v>
      </c>
      <c r="B149" s="27"/>
      <c r="C149" s="16">
        <f>C153</f>
        <v>9.09</v>
      </c>
      <c r="D149" s="16">
        <f>D153</f>
        <v>0</v>
      </c>
      <c r="E149" s="37">
        <f t="shared" si="7"/>
        <v>9.09</v>
      </c>
      <c r="F149" s="62">
        <v>0</v>
      </c>
      <c r="G149" s="8"/>
    </row>
    <row r="150" spans="1:7" ht="63" customHeight="1" outlineLevel="3" x14ac:dyDescent="0.25">
      <c r="A150" s="47" t="s">
        <v>88</v>
      </c>
      <c r="B150" s="26" t="s">
        <v>29</v>
      </c>
      <c r="C150" s="22">
        <f>C151+C152+C153</f>
        <v>9.09</v>
      </c>
      <c r="D150" s="22">
        <f>D151+D152+D153</f>
        <v>0</v>
      </c>
      <c r="E150" s="37">
        <f t="shared" si="7"/>
        <v>9.09</v>
      </c>
      <c r="F150" s="62">
        <v>0</v>
      </c>
      <c r="G150" s="8"/>
    </row>
    <row r="151" spans="1:7" ht="30" customHeight="1" outlineLevel="3" x14ac:dyDescent="0.25">
      <c r="A151" s="47" t="s">
        <v>86</v>
      </c>
      <c r="B151" s="27"/>
      <c r="C151" s="14">
        <v>0</v>
      </c>
      <c r="D151" s="11">
        <v>0</v>
      </c>
      <c r="E151" s="37">
        <f t="shared" si="7"/>
        <v>0</v>
      </c>
      <c r="F151" s="62">
        <v>0</v>
      </c>
      <c r="G151" s="8"/>
    </row>
    <row r="152" spans="1:7" ht="17.25" customHeight="1" outlineLevel="3" x14ac:dyDescent="0.25">
      <c r="A152" s="47" t="s">
        <v>3</v>
      </c>
      <c r="B152" s="27"/>
      <c r="C152" s="14">
        <v>0</v>
      </c>
      <c r="D152" s="11">
        <v>0</v>
      </c>
      <c r="E152" s="37">
        <f t="shared" si="7"/>
        <v>0</v>
      </c>
      <c r="F152" s="62">
        <v>0</v>
      </c>
      <c r="G152" s="8"/>
    </row>
    <row r="153" spans="1:7" ht="20.25" customHeight="1" outlineLevel="3" x14ac:dyDescent="0.25">
      <c r="A153" s="47" t="s">
        <v>4</v>
      </c>
      <c r="B153" s="27"/>
      <c r="C153" s="10">
        <v>9.09</v>
      </c>
      <c r="D153" s="13">
        <v>0</v>
      </c>
      <c r="E153" s="37">
        <f t="shared" si="7"/>
        <v>9.09</v>
      </c>
      <c r="F153" s="62">
        <v>0</v>
      </c>
      <c r="G153" s="8"/>
    </row>
    <row r="154" spans="1:7" ht="72" customHeight="1" outlineLevel="3" x14ac:dyDescent="0.2">
      <c r="A154" s="48" t="s">
        <v>114</v>
      </c>
      <c r="B154" s="27" t="s">
        <v>41</v>
      </c>
      <c r="C154" s="17">
        <f>C155+C156+C157</f>
        <v>95273.863029999993</v>
      </c>
      <c r="D154" s="17">
        <f>D155+D156+D157</f>
        <v>41507.976170000002</v>
      </c>
      <c r="E154" s="37">
        <f t="shared" si="7"/>
        <v>53765.886859999999</v>
      </c>
      <c r="F154" s="62">
        <f t="shared" si="8"/>
        <v>43.6</v>
      </c>
      <c r="G154" s="8"/>
    </row>
    <row r="155" spans="1:7" ht="29.25" customHeight="1" outlineLevel="3" x14ac:dyDescent="0.25">
      <c r="A155" s="45" t="s">
        <v>86</v>
      </c>
      <c r="B155" s="27"/>
      <c r="C155" s="5">
        <f>C160+C165+C169+C173</f>
        <v>7310.4</v>
      </c>
      <c r="D155" s="15">
        <f>D160+D165+D169+D173</f>
        <v>2853.3615399999999</v>
      </c>
      <c r="E155" s="37">
        <f t="shared" si="7"/>
        <v>4457.0384599999998</v>
      </c>
      <c r="F155" s="62">
        <v>0</v>
      </c>
      <c r="G155" s="8"/>
    </row>
    <row r="156" spans="1:7" ht="18" customHeight="1" outlineLevel="3" x14ac:dyDescent="0.25">
      <c r="A156" s="45" t="s">
        <v>3</v>
      </c>
      <c r="B156" s="27"/>
      <c r="C156" s="74">
        <f>C161++C166+C170+C174</f>
        <v>996.87300000000005</v>
      </c>
      <c r="D156" s="74">
        <f>D161++D166+D170+D174</f>
        <v>389.09485000000001</v>
      </c>
      <c r="E156" s="37">
        <f t="shared" si="7"/>
        <v>607.77814999999998</v>
      </c>
      <c r="F156" s="62">
        <f t="shared" si="8"/>
        <v>39</v>
      </c>
      <c r="G156" s="8"/>
    </row>
    <row r="157" spans="1:7" ht="18" customHeight="1" outlineLevel="3" x14ac:dyDescent="0.25">
      <c r="A157" s="45" t="s">
        <v>4</v>
      </c>
      <c r="B157" s="27"/>
      <c r="C157" s="15">
        <f>C162+C167+C171+C175</f>
        <v>86966.590030000007</v>
      </c>
      <c r="D157" s="15">
        <f>D162+D167+D171+D175</f>
        <v>38265.519780000002</v>
      </c>
      <c r="E157" s="37">
        <f t="shared" si="7"/>
        <v>48701.070249999997</v>
      </c>
      <c r="F157" s="62">
        <f t="shared" si="8"/>
        <v>44</v>
      </c>
      <c r="G157" s="8"/>
    </row>
    <row r="158" spans="1:7" ht="66" customHeight="1" outlineLevel="3" x14ac:dyDescent="0.25">
      <c r="A158" s="46" t="s">
        <v>2</v>
      </c>
      <c r="B158" s="26" t="s">
        <v>69</v>
      </c>
      <c r="C158" s="10">
        <f>C159</f>
        <v>1114.1400000000001</v>
      </c>
      <c r="D158" s="10">
        <f>D159</f>
        <v>607.92528000000004</v>
      </c>
      <c r="E158" s="38">
        <f t="shared" si="7"/>
        <v>506.21472</v>
      </c>
      <c r="F158" s="63">
        <f t="shared" si="8"/>
        <v>54.6</v>
      </c>
      <c r="G158" s="8"/>
    </row>
    <row r="159" spans="1:7" ht="31.5" customHeight="1" outlineLevel="3" x14ac:dyDescent="0.25">
      <c r="A159" s="46" t="s">
        <v>136</v>
      </c>
      <c r="B159" s="26" t="s">
        <v>137</v>
      </c>
      <c r="C159" s="10">
        <f>C160+C161+C162</f>
        <v>1114.1400000000001</v>
      </c>
      <c r="D159" s="10">
        <f>D160+D161+D162</f>
        <v>607.92528000000004</v>
      </c>
      <c r="E159" s="38">
        <f t="shared" si="7"/>
        <v>506.21472</v>
      </c>
      <c r="F159" s="63"/>
      <c r="G159" s="8"/>
    </row>
    <row r="160" spans="1:7" ht="18.75" customHeight="1" outlineLevel="3" x14ac:dyDescent="0.25">
      <c r="A160" s="47" t="s">
        <v>78</v>
      </c>
      <c r="B160" s="26"/>
      <c r="C160" s="10">
        <v>0</v>
      </c>
      <c r="D160" s="13">
        <v>0</v>
      </c>
      <c r="E160" s="38">
        <f t="shared" si="7"/>
        <v>0</v>
      </c>
      <c r="F160" s="63">
        <v>0</v>
      </c>
      <c r="G160" s="8"/>
    </row>
    <row r="161" spans="1:7" ht="18.75" customHeight="1" outlineLevel="3" x14ac:dyDescent="0.25">
      <c r="A161" s="47" t="s">
        <v>3</v>
      </c>
      <c r="B161" s="26"/>
      <c r="C161" s="73"/>
      <c r="D161" s="13">
        <v>0</v>
      </c>
      <c r="E161" s="38">
        <f t="shared" si="7"/>
        <v>0</v>
      </c>
      <c r="F161" s="63" t="e">
        <f t="shared" si="8"/>
        <v>#DIV/0!</v>
      </c>
      <c r="G161" s="8"/>
    </row>
    <row r="162" spans="1:7" ht="18.75" customHeight="1" outlineLevel="3" x14ac:dyDescent="0.25">
      <c r="A162" s="47" t="s">
        <v>4</v>
      </c>
      <c r="B162" s="26"/>
      <c r="C162" s="10">
        <v>1114.1400000000001</v>
      </c>
      <c r="D162" s="13">
        <v>607.92528000000004</v>
      </c>
      <c r="E162" s="38">
        <f t="shared" si="7"/>
        <v>506.21472</v>
      </c>
      <c r="F162" s="63">
        <f t="shared" si="8"/>
        <v>54.6</v>
      </c>
      <c r="G162" s="8"/>
    </row>
    <row r="163" spans="1:7" ht="62.25" customHeight="1" outlineLevel="3" x14ac:dyDescent="0.25">
      <c r="A163" s="47" t="s">
        <v>25</v>
      </c>
      <c r="B163" s="26" t="s">
        <v>70</v>
      </c>
      <c r="C163" s="13">
        <f>C164</f>
        <v>8564.1989699999995</v>
      </c>
      <c r="D163" s="13">
        <f>D164</f>
        <v>3440.8577100000002</v>
      </c>
      <c r="E163" s="38">
        <f t="shared" si="7"/>
        <v>5123.3412600000001</v>
      </c>
      <c r="F163" s="63">
        <v>0</v>
      </c>
      <c r="G163" s="8"/>
    </row>
    <row r="164" spans="1:7" ht="62.25" customHeight="1" outlineLevel="3" x14ac:dyDescent="0.25">
      <c r="A164" s="47" t="s">
        <v>136</v>
      </c>
      <c r="B164" s="26" t="s">
        <v>138</v>
      </c>
      <c r="C164" s="13">
        <f>C165+C166+C167</f>
        <v>8564.1989699999995</v>
      </c>
      <c r="D164" s="13">
        <f>D165+D166+D167</f>
        <v>3440.8577100000002</v>
      </c>
      <c r="E164" s="38">
        <f t="shared" si="7"/>
        <v>5123.3412600000001</v>
      </c>
      <c r="F164" s="63">
        <v>0</v>
      </c>
      <c r="G164" s="8"/>
    </row>
    <row r="165" spans="1:7" ht="18.75" customHeight="1" outlineLevel="3" x14ac:dyDescent="0.25">
      <c r="A165" s="47" t="s">
        <v>78</v>
      </c>
      <c r="B165" s="26"/>
      <c r="C165" s="10">
        <v>7310.4</v>
      </c>
      <c r="D165" s="13">
        <v>2853.3615399999999</v>
      </c>
      <c r="E165" s="38">
        <f t="shared" si="7"/>
        <v>4457.0384599999998</v>
      </c>
      <c r="F165" s="63">
        <v>0</v>
      </c>
      <c r="G165" s="8"/>
    </row>
    <row r="166" spans="1:7" ht="18.75" customHeight="1" outlineLevel="3" x14ac:dyDescent="0.25">
      <c r="A166" s="47" t="s">
        <v>3</v>
      </c>
      <c r="B166" s="26"/>
      <c r="C166" s="10">
        <v>996.87300000000005</v>
      </c>
      <c r="D166" s="13">
        <v>389.09485000000001</v>
      </c>
      <c r="E166" s="38">
        <f t="shared" si="7"/>
        <v>607.77814999999998</v>
      </c>
      <c r="F166" s="63">
        <v>0</v>
      </c>
      <c r="G166" s="8"/>
    </row>
    <row r="167" spans="1:7" ht="18.75" customHeight="1" outlineLevel="3" x14ac:dyDescent="0.25">
      <c r="A167" s="47" t="s">
        <v>4</v>
      </c>
      <c r="B167" s="26"/>
      <c r="C167" s="10">
        <v>256.92597000000001</v>
      </c>
      <c r="D167" s="13">
        <v>198.40132</v>
      </c>
      <c r="E167" s="38">
        <f t="shared" si="7"/>
        <v>58.524650000000001</v>
      </c>
      <c r="F167" s="63">
        <v>0</v>
      </c>
      <c r="G167" s="8"/>
    </row>
    <row r="168" spans="1:7" ht="86.25" customHeight="1" outlineLevel="3" x14ac:dyDescent="0.25">
      <c r="A168" s="47" t="s">
        <v>22</v>
      </c>
      <c r="B168" s="26" t="s">
        <v>71</v>
      </c>
      <c r="C168" s="23">
        <f>C169+C170+C171</f>
        <v>42.5</v>
      </c>
      <c r="D168" s="23">
        <f>D169+D170+D171</f>
        <v>9.9949999999999992</v>
      </c>
      <c r="E168" s="38">
        <f t="shared" si="7"/>
        <v>32.505000000000003</v>
      </c>
      <c r="F168" s="63">
        <f t="shared" si="8"/>
        <v>23.5</v>
      </c>
      <c r="G168" s="8"/>
    </row>
    <row r="169" spans="1:7" ht="18.75" customHeight="1" outlineLevel="3" x14ac:dyDescent="0.25">
      <c r="A169" s="47" t="s">
        <v>78</v>
      </c>
      <c r="B169" s="26"/>
      <c r="C169" s="10">
        <v>0</v>
      </c>
      <c r="D169" s="13">
        <v>0</v>
      </c>
      <c r="E169" s="38">
        <f t="shared" si="7"/>
        <v>0</v>
      </c>
      <c r="F169" s="63">
        <v>0</v>
      </c>
      <c r="G169" s="8"/>
    </row>
    <row r="170" spans="1:7" ht="18.75" customHeight="1" outlineLevel="3" x14ac:dyDescent="0.25">
      <c r="A170" s="47" t="s">
        <v>3</v>
      </c>
      <c r="B170" s="26"/>
      <c r="C170" s="10">
        <v>0</v>
      </c>
      <c r="D170" s="13">
        <v>0</v>
      </c>
      <c r="E170" s="38">
        <f t="shared" si="7"/>
        <v>0</v>
      </c>
      <c r="F170" s="63">
        <v>0</v>
      </c>
      <c r="G170" s="8"/>
    </row>
    <row r="171" spans="1:7" ht="18.75" customHeight="1" outlineLevel="3" x14ac:dyDescent="0.25">
      <c r="A171" s="47" t="s">
        <v>4</v>
      </c>
      <c r="B171" s="26"/>
      <c r="C171" s="10">
        <v>42.5</v>
      </c>
      <c r="D171" s="13">
        <v>9.9949999999999992</v>
      </c>
      <c r="E171" s="38">
        <f t="shared" si="7"/>
        <v>32.505000000000003</v>
      </c>
      <c r="F171" s="63">
        <f t="shared" si="8"/>
        <v>23.5</v>
      </c>
      <c r="G171" s="8"/>
    </row>
    <row r="172" spans="1:7" ht="74.25" customHeight="1" outlineLevel="3" x14ac:dyDescent="0.25">
      <c r="A172" s="46" t="s">
        <v>115</v>
      </c>
      <c r="B172" s="26" t="s">
        <v>72</v>
      </c>
      <c r="C172" s="10">
        <f>C173+C174+C175</f>
        <v>85553.024059999996</v>
      </c>
      <c r="D172" s="13">
        <f>D173+D174+D175</f>
        <v>37449.198179999999</v>
      </c>
      <c r="E172" s="38">
        <f t="shared" si="7"/>
        <v>48103.825879999997</v>
      </c>
      <c r="F172" s="63">
        <f t="shared" si="8"/>
        <v>43.8</v>
      </c>
      <c r="G172" s="8"/>
    </row>
    <row r="173" spans="1:7" ht="18" customHeight="1" outlineLevel="3" x14ac:dyDescent="0.25">
      <c r="A173" s="47" t="s">
        <v>78</v>
      </c>
      <c r="B173" s="26"/>
      <c r="C173" s="14">
        <v>0</v>
      </c>
      <c r="D173" s="11">
        <v>0</v>
      </c>
      <c r="E173" s="38">
        <f t="shared" si="7"/>
        <v>0</v>
      </c>
      <c r="F173" s="63">
        <v>0</v>
      </c>
      <c r="G173" s="8"/>
    </row>
    <row r="174" spans="1:7" ht="18" customHeight="1" outlineLevel="3" x14ac:dyDescent="0.25">
      <c r="A174" s="47" t="s">
        <v>3</v>
      </c>
      <c r="B174" s="26"/>
      <c r="C174" s="75">
        <v>0</v>
      </c>
      <c r="D174" s="11">
        <v>0</v>
      </c>
      <c r="E174" s="38">
        <f t="shared" si="7"/>
        <v>0</v>
      </c>
      <c r="F174" s="62">
        <v>0</v>
      </c>
      <c r="G174" s="8"/>
    </row>
    <row r="175" spans="1:7" ht="18" customHeight="1" outlineLevel="3" x14ac:dyDescent="0.25">
      <c r="A175" s="47" t="s">
        <v>4</v>
      </c>
      <c r="B175" s="26"/>
      <c r="C175" s="10">
        <v>85553.024059999996</v>
      </c>
      <c r="D175" s="13">
        <v>37449.198179999999</v>
      </c>
      <c r="E175" s="37">
        <f t="shared" si="7"/>
        <v>48103.825879999997</v>
      </c>
      <c r="F175" s="62">
        <f t="shared" si="8"/>
        <v>43.8</v>
      </c>
      <c r="G175" s="8"/>
    </row>
    <row r="176" spans="1:7" ht="83.25" customHeight="1" outlineLevel="3" x14ac:dyDescent="0.2">
      <c r="A176" s="48" t="s">
        <v>116</v>
      </c>
      <c r="B176" s="27" t="s">
        <v>40</v>
      </c>
      <c r="C176" s="17">
        <f>C177+C178+C179</f>
        <v>32368.559000000001</v>
      </c>
      <c r="D176" s="17">
        <f>D177+D178+D179</f>
        <v>12621.45312</v>
      </c>
      <c r="E176" s="37">
        <f t="shared" si="7"/>
        <v>19747.105879999999</v>
      </c>
      <c r="F176" s="62">
        <f t="shared" si="8"/>
        <v>39</v>
      </c>
      <c r="G176" s="8"/>
    </row>
    <row r="177" spans="1:7" ht="30.75" customHeight="1" outlineLevel="3" x14ac:dyDescent="0.25">
      <c r="A177" s="45" t="s">
        <v>86</v>
      </c>
      <c r="B177" s="27"/>
      <c r="C177" s="5">
        <v>0</v>
      </c>
      <c r="D177" s="12">
        <v>0</v>
      </c>
      <c r="E177" s="37">
        <f t="shared" si="7"/>
        <v>0</v>
      </c>
      <c r="F177" s="62">
        <v>0</v>
      </c>
      <c r="G177" s="8"/>
    </row>
    <row r="178" spans="1:7" ht="14.25" customHeight="1" outlineLevel="3" x14ac:dyDescent="0.25">
      <c r="A178" s="45" t="s">
        <v>3</v>
      </c>
      <c r="B178" s="27"/>
      <c r="C178" s="5">
        <v>0</v>
      </c>
      <c r="D178" s="12">
        <v>0</v>
      </c>
      <c r="E178" s="37">
        <f t="shared" si="7"/>
        <v>0</v>
      </c>
      <c r="F178" s="62">
        <v>0</v>
      </c>
      <c r="G178" s="8"/>
    </row>
    <row r="179" spans="1:7" ht="14.25" customHeight="1" outlineLevel="3" x14ac:dyDescent="0.25">
      <c r="A179" s="45" t="s">
        <v>4</v>
      </c>
      <c r="B179" s="27"/>
      <c r="C179" s="15">
        <v>32368.559000000001</v>
      </c>
      <c r="D179" s="16">
        <v>12621.45312</v>
      </c>
      <c r="E179" s="37">
        <f t="shared" si="7"/>
        <v>19747.105879999999</v>
      </c>
      <c r="F179" s="62">
        <f t="shared" si="8"/>
        <v>39</v>
      </c>
      <c r="G179" s="8"/>
    </row>
    <row r="180" spans="1:7" ht="48.75" customHeight="1" outlineLevel="3" x14ac:dyDescent="0.2">
      <c r="A180" s="48" t="s">
        <v>117</v>
      </c>
      <c r="B180" s="27" t="s">
        <v>39</v>
      </c>
      <c r="C180" s="17">
        <f>C181+C182+C183</f>
        <v>6867.1593899999998</v>
      </c>
      <c r="D180" s="17">
        <f>D181+D182+D183</f>
        <v>3592.1959499999998</v>
      </c>
      <c r="E180" s="37">
        <f t="shared" si="7"/>
        <v>3274.96344</v>
      </c>
      <c r="F180" s="62">
        <f t="shared" si="8"/>
        <v>52.3</v>
      </c>
      <c r="G180" s="8"/>
    </row>
    <row r="181" spans="1:7" ht="35.25" customHeight="1" outlineLevel="3" x14ac:dyDescent="0.25">
      <c r="A181" s="45" t="s">
        <v>13</v>
      </c>
      <c r="B181" s="27"/>
      <c r="C181" s="5">
        <v>0</v>
      </c>
      <c r="D181" s="12">
        <v>0</v>
      </c>
      <c r="E181" s="37">
        <f t="shared" si="7"/>
        <v>0</v>
      </c>
      <c r="F181" s="62">
        <v>0</v>
      </c>
      <c r="G181" s="8"/>
    </row>
    <row r="182" spans="1:7" ht="17.25" customHeight="1" outlineLevel="3" x14ac:dyDescent="0.25">
      <c r="A182" s="45" t="s">
        <v>3</v>
      </c>
      <c r="B182" s="27"/>
      <c r="C182" s="15">
        <v>0</v>
      </c>
      <c r="D182" s="16">
        <v>0</v>
      </c>
      <c r="E182" s="37">
        <f t="shared" si="7"/>
        <v>0</v>
      </c>
      <c r="F182" s="62">
        <v>0</v>
      </c>
      <c r="G182" s="8"/>
    </row>
    <row r="183" spans="1:7" ht="17.25" customHeight="1" outlineLevel="3" x14ac:dyDescent="0.25">
      <c r="A183" s="45" t="s">
        <v>4</v>
      </c>
      <c r="B183" s="27"/>
      <c r="C183" s="15">
        <v>6867.1593899999998</v>
      </c>
      <c r="D183" s="16">
        <v>3592.1959499999998</v>
      </c>
      <c r="E183" s="37">
        <f t="shared" si="7"/>
        <v>3274.96344</v>
      </c>
      <c r="F183" s="62">
        <f t="shared" si="8"/>
        <v>52.3</v>
      </c>
      <c r="G183" s="8"/>
    </row>
    <row r="184" spans="1:7" ht="70.5" customHeight="1" outlineLevel="3" x14ac:dyDescent="0.2">
      <c r="A184" s="48" t="s">
        <v>118</v>
      </c>
      <c r="B184" s="27" t="s">
        <v>38</v>
      </c>
      <c r="C184" s="17">
        <f>C185+C187+C188+C186</f>
        <v>61923.023659999999</v>
      </c>
      <c r="D184" s="17">
        <f>D185+D187+D188+D186</f>
        <v>8317.2213699999993</v>
      </c>
      <c r="E184" s="37">
        <f t="shared" si="7"/>
        <v>53605.80229</v>
      </c>
      <c r="F184" s="62">
        <f t="shared" si="8"/>
        <v>13.4</v>
      </c>
      <c r="G184" s="8"/>
    </row>
    <row r="185" spans="1:7" ht="30.75" customHeight="1" outlineLevel="3" x14ac:dyDescent="0.25">
      <c r="A185" s="45" t="s">
        <v>86</v>
      </c>
      <c r="B185" s="27"/>
      <c r="C185" s="5">
        <f>C190+C195+C199+C203</f>
        <v>0</v>
      </c>
      <c r="D185" s="5">
        <f>D190+D195+D199+D203</f>
        <v>0</v>
      </c>
      <c r="E185" s="37">
        <f t="shared" si="7"/>
        <v>0</v>
      </c>
      <c r="F185" s="62">
        <v>0</v>
      </c>
      <c r="G185" s="8"/>
    </row>
    <row r="186" spans="1:7" ht="22.5" customHeight="1" outlineLevel="3" x14ac:dyDescent="0.25">
      <c r="A186" s="45" t="s">
        <v>148</v>
      </c>
      <c r="B186" s="27"/>
      <c r="C186" s="15">
        <f>C191</f>
        <v>50000</v>
      </c>
      <c r="D186" s="15">
        <f>D191</f>
        <v>7290.0930900000003</v>
      </c>
      <c r="E186" s="37"/>
      <c r="F186" s="62"/>
      <c r="G186" s="8"/>
    </row>
    <row r="187" spans="1:7" ht="15" customHeight="1" outlineLevel="3" x14ac:dyDescent="0.25">
      <c r="A187" s="45" t="s">
        <v>3</v>
      </c>
      <c r="B187" s="27"/>
      <c r="C187" s="74">
        <f>C192+C196+C200</f>
        <v>0</v>
      </c>
      <c r="D187" s="15">
        <f>D192+D196+D200+D204</f>
        <v>0</v>
      </c>
      <c r="E187" s="37">
        <f t="shared" si="7"/>
        <v>0</v>
      </c>
      <c r="F187" s="62" t="e">
        <f t="shared" si="8"/>
        <v>#DIV/0!</v>
      </c>
      <c r="G187" s="8"/>
    </row>
    <row r="188" spans="1:7" ht="15" customHeight="1" outlineLevel="3" x14ac:dyDescent="0.25">
      <c r="A188" s="45" t="s">
        <v>4</v>
      </c>
      <c r="B188" s="27"/>
      <c r="C188" s="15">
        <f>C193+C197+C201+C205</f>
        <v>11923.023660000001</v>
      </c>
      <c r="D188" s="15">
        <f>D193+D197+D201+D205</f>
        <v>1027.1282799999999</v>
      </c>
      <c r="E188" s="37">
        <f t="shared" si="7"/>
        <v>10895.89538</v>
      </c>
      <c r="F188" s="62">
        <f t="shared" si="8"/>
        <v>8.6</v>
      </c>
      <c r="G188" s="8"/>
    </row>
    <row r="189" spans="1:7" ht="60.75" customHeight="1" outlineLevel="3" x14ac:dyDescent="0.25">
      <c r="A189" s="46" t="s">
        <v>94</v>
      </c>
      <c r="B189" s="26" t="s">
        <v>73</v>
      </c>
      <c r="C189" s="10">
        <f>C190+C192+C193</f>
        <v>8372.1826500000006</v>
      </c>
      <c r="D189" s="13">
        <f>D190+D192+D193+D191</f>
        <v>7515.55987</v>
      </c>
      <c r="E189" s="38">
        <f t="shared" si="7"/>
        <v>856.62278000000003</v>
      </c>
      <c r="F189" s="63">
        <f t="shared" si="8"/>
        <v>89.8</v>
      </c>
      <c r="G189" s="8"/>
    </row>
    <row r="190" spans="1:7" ht="15" customHeight="1" outlineLevel="3" x14ac:dyDescent="0.25">
      <c r="A190" s="47" t="s">
        <v>78</v>
      </c>
      <c r="B190" s="26"/>
      <c r="C190" s="10">
        <v>0</v>
      </c>
      <c r="D190" s="11">
        <v>0</v>
      </c>
      <c r="E190" s="38">
        <f t="shared" si="7"/>
        <v>0</v>
      </c>
      <c r="F190" s="63">
        <v>0</v>
      </c>
      <c r="G190" s="8"/>
    </row>
    <row r="191" spans="1:7" ht="15" customHeight="1" outlineLevel="3" x14ac:dyDescent="0.25">
      <c r="A191" s="47" t="s">
        <v>11</v>
      </c>
      <c r="B191" s="26"/>
      <c r="C191" s="10">
        <v>50000</v>
      </c>
      <c r="D191" s="13">
        <v>7290.0930900000003</v>
      </c>
      <c r="E191" s="38">
        <f t="shared" si="7"/>
        <v>42709.906909999998</v>
      </c>
      <c r="F191" s="63">
        <v>0</v>
      </c>
      <c r="G191" s="8"/>
    </row>
    <row r="192" spans="1:7" ht="15" customHeight="1" outlineLevel="3" x14ac:dyDescent="0.25">
      <c r="A192" s="47" t="s">
        <v>3</v>
      </c>
      <c r="B192" s="26"/>
      <c r="C192" s="73">
        <v>0</v>
      </c>
      <c r="D192" s="13"/>
      <c r="E192" s="38">
        <f t="shared" si="7"/>
        <v>0</v>
      </c>
      <c r="F192" s="63">
        <v>0</v>
      </c>
      <c r="G192" s="8"/>
    </row>
    <row r="193" spans="1:7" ht="15" customHeight="1" outlineLevel="3" x14ac:dyDescent="0.25">
      <c r="A193" s="47" t="s">
        <v>4</v>
      </c>
      <c r="B193" s="26"/>
      <c r="C193" s="10">
        <v>8372.1826500000006</v>
      </c>
      <c r="D193" s="13">
        <v>225.46678</v>
      </c>
      <c r="E193" s="38">
        <f t="shared" si="7"/>
        <v>8146.71587</v>
      </c>
      <c r="F193" s="63">
        <f t="shared" si="8"/>
        <v>2.7</v>
      </c>
      <c r="G193" s="8"/>
    </row>
    <row r="194" spans="1:7" ht="86.25" customHeight="1" outlineLevel="3" x14ac:dyDescent="0.25">
      <c r="A194" s="46" t="s">
        <v>23</v>
      </c>
      <c r="B194" s="26" t="s">
        <v>74</v>
      </c>
      <c r="C194" s="10">
        <f>C195+C196+C197</f>
        <v>444.18042000000003</v>
      </c>
      <c r="D194" s="13">
        <f>D195+D196+D197</f>
        <v>0</v>
      </c>
      <c r="E194" s="38">
        <f t="shared" si="7"/>
        <v>444.18042000000003</v>
      </c>
      <c r="F194" s="63">
        <f t="shared" si="8"/>
        <v>0</v>
      </c>
      <c r="G194" s="8"/>
    </row>
    <row r="195" spans="1:7" ht="18" customHeight="1" outlineLevel="3" x14ac:dyDescent="0.25">
      <c r="A195" s="47" t="s">
        <v>8</v>
      </c>
      <c r="B195" s="26"/>
      <c r="C195" s="10">
        <v>0</v>
      </c>
      <c r="D195" s="13">
        <v>0</v>
      </c>
      <c r="E195" s="38">
        <f t="shared" si="7"/>
        <v>0</v>
      </c>
      <c r="F195" s="63">
        <v>0</v>
      </c>
      <c r="G195" s="8"/>
    </row>
    <row r="196" spans="1:7" ht="17.25" customHeight="1" outlineLevel="3" x14ac:dyDescent="0.25">
      <c r="A196" s="47" t="s">
        <v>3</v>
      </c>
      <c r="B196" s="26"/>
      <c r="C196" s="73">
        <v>0</v>
      </c>
      <c r="D196" s="13"/>
      <c r="E196" s="38">
        <f t="shared" si="7"/>
        <v>0</v>
      </c>
      <c r="F196" s="63">
        <v>0</v>
      </c>
      <c r="G196" s="8"/>
    </row>
    <row r="197" spans="1:7" ht="17.25" customHeight="1" outlineLevel="3" x14ac:dyDescent="0.25">
      <c r="A197" s="47" t="s">
        <v>4</v>
      </c>
      <c r="B197" s="26"/>
      <c r="C197" s="10">
        <v>444.18042000000003</v>
      </c>
      <c r="D197" s="13"/>
      <c r="E197" s="38">
        <f t="shared" si="7"/>
        <v>444.18042000000003</v>
      </c>
      <c r="F197" s="63">
        <f t="shared" si="8"/>
        <v>0</v>
      </c>
      <c r="G197" s="8"/>
    </row>
    <row r="198" spans="1:7" ht="73.5" customHeight="1" outlineLevel="3" x14ac:dyDescent="0.25">
      <c r="A198" s="46" t="s">
        <v>24</v>
      </c>
      <c r="B198" s="26" t="s">
        <v>81</v>
      </c>
      <c r="C198" s="10">
        <f>C199+C200+C201</f>
        <v>3106.66059</v>
      </c>
      <c r="D198" s="10">
        <f>D199+D200+D201</f>
        <v>801.66150000000005</v>
      </c>
      <c r="E198" s="38">
        <f t="shared" si="7"/>
        <v>2304.9990899999998</v>
      </c>
      <c r="F198" s="63">
        <f t="shared" si="8"/>
        <v>25.8</v>
      </c>
      <c r="G198" s="8"/>
    </row>
    <row r="199" spans="1:7" ht="21" customHeight="1" outlineLevel="3" x14ac:dyDescent="0.25">
      <c r="A199" s="47" t="s">
        <v>78</v>
      </c>
      <c r="B199" s="26"/>
      <c r="C199" s="10">
        <v>0</v>
      </c>
      <c r="D199" s="13">
        <v>0</v>
      </c>
      <c r="E199" s="38">
        <f t="shared" si="7"/>
        <v>0</v>
      </c>
      <c r="F199" s="63">
        <v>0</v>
      </c>
      <c r="G199" s="8"/>
    </row>
    <row r="200" spans="1:7" ht="19.5" customHeight="1" outlineLevel="3" x14ac:dyDescent="0.25">
      <c r="A200" s="47" t="s">
        <v>3</v>
      </c>
      <c r="B200" s="26"/>
      <c r="C200" s="10">
        <v>0</v>
      </c>
      <c r="D200" s="13">
        <v>0</v>
      </c>
      <c r="E200" s="38">
        <f t="shared" si="7"/>
        <v>0</v>
      </c>
      <c r="F200" s="63">
        <v>0</v>
      </c>
      <c r="G200" s="8"/>
    </row>
    <row r="201" spans="1:7" ht="18.75" customHeight="1" outlineLevel="3" x14ac:dyDescent="0.25">
      <c r="A201" s="47" t="s">
        <v>4</v>
      </c>
      <c r="B201" s="26"/>
      <c r="C201" s="10">
        <v>3106.66059</v>
      </c>
      <c r="D201" s="13">
        <v>801.66150000000005</v>
      </c>
      <c r="E201" s="38">
        <f t="shared" si="7"/>
        <v>2304.9990899999998</v>
      </c>
      <c r="F201" s="63">
        <f t="shared" si="8"/>
        <v>25.8</v>
      </c>
      <c r="G201" s="8"/>
    </row>
    <row r="202" spans="1:7" ht="75" hidden="1" customHeight="1" outlineLevel="3" x14ac:dyDescent="0.25">
      <c r="A202" s="47" t="s">
        <v>84</v>
      </c>
      <c r="B202" s="26" t="s">
        <v>80</v>
      </c>
      <c r="C202" s="10">
        <f>C203+C204+C205</f>
        <v>0</v>
      </c>
      <c r="D202" s="10">
        <f>D203+D204+D205</f>
        <v>0</v>
      </c>
      <c r="E202" s="37">
        <f t="shared" si="7"/>
        <v>0</v>
      </c>
      <c r="F202" s="62" t="e">
        <f t="shared" si="8"/>
        <v>#DIV/0!</v>
      </c>
      <c r="G202" s="8"/>
    </row>
    <row r="203" spans="1:7" ht="20.25" hidden="1" customHeight="1" outlineLevel="3" x14ac:dyDescent="0.25">
      <c r="A203" s="47" t="s">
        <v>78</v>
      </c>
      <c r="B203" s="26"/>
      <c r="C203" s="10">
        <v>0</v>
      </c>
      <c r="D203" s="13">
        <v>0</v>
      </c>
      <c r="E203" s="37">
        <f t="shared" si="7"/>
        <v>0</v>
      </c>
      <c r="F203" s="62" t="e">
        <f t="shared" si="8"/>
        <v>#DIV/0!</v>
      </c>
      <c r="G203" s="8"/>
    </row>
    <row r="204" spans="1:7" ht="20.25" hidden="1" customHeight="1" outlineLevel="3" x14ac:dyDescent="0.25">
      <c r="A204" s="47" t="s">
        <v>3</v>
      </c>
      <c r="B204" s="26"/>
      <c r="C204" s="10">
        <v>0</v>
      </c>
      <c r="D204" s="13">
        <v>0</v>
      </c>
      <c r="E204" s="37">
        <f t="shared" si="7"/>
        <v>0</v>
      </c>
      <c r="F204" s="62" t="e">
        <f t="shared" si="8"/>
        <v>#DIV/0!</v>
      </c>
      <c r="G204" s="8"/>
    </row>
    <row r="205" spans="1:7" ht="20.25" hidden="1" customHeight="1" outlineLevel="3" x14ac:dyDescent="0.25">
      <c r="A205" s="47" t="s">
        <v>4</v>
      </c>
      <c r="B205" s="26"/>
      <c r="C205" s="10">
        <v>0</v>
      </c>
      <c r="D205" s="13">
        <v>0</v>
      </c>
      <c r="E205" s="37">
        <f t="shared" si="7"/>
        <v>0</v>
      </c>
      <c r="F205" s="62" t="e">
        <f t="shared" si="8"/>
        <v>#DIV/0!</v>
      </c>
      <c r="G205" s="8"/>
    </row>
    <row r="206" spans="1:7" ht="71.25" customHeight="1" outlineLevel="3" x14ac:dyDescent="0.2">
      <c r="A206" s="48" t="s">
        <v>119</v>
      </c>
      <c r="B206" s="27" t="s">
        <v>37</v>
      </c>
      <c r="C206" s="17">
        <f>C207+C208+C209</f>
        <v>13500</v>
      </c>
      <c r="D206" s="17">
        <f>D207+D208+D209</f>
        <v>5940.3766999999998</v>
      </c>
      <c r="E206" s="37">
        <f t="shared" si="7"/>
        <v>7559.6233000000002</v>
      </c>
      <c r="F206" s="62">
        <f t="shared" si="8"/>
        <v>44</v>
      </c>
      <c r="G206" s="8"/>
    </row>
    <row r="207" spans="1:7" ht="28.5" customHeight="1" outlineLevel="3" x14ac:dyDescent="0.25">
      <c r="A207" s="45" t="s">
        <v>86</v>
      </c>
      <c r="B207" s="27"/>
      <c r="C207" s="15">
        <f t="shared" ref="C207:D208" si="9">C211+C215+C219</f>
        <v>0</v>
      </c>
      <c r="D207" s="15">
        <f t="shared" si="9"/>
        <v>0</v>
      </c>
      <c r="E207" s="37">
        <f t="shared" si="7"/>
        <v>0</v>
      </c>
      <c r="F207" s="62">
        <v>0</v>
      </c>
      <c r="G207" s="8"/>
    </row>
    <row r="208" spans="1:7" ht="20.25" customHeight="1" outlineLevel="3" x14ac:dyDescent="0.25">
      <c r="A208" s="45" t="s">
        <v>3</v>
      </c>
      <c r="B208" s="27"/>
      <c r="C208" s="74">
        <f t="shared" si="9"/>
        <v>0</v>
      </c>
      <c r="D208" s="15">
        <f t="shared" si="9"/>
        <v>0</v>
      </c>
      <c r="E208" s="37">
        <f t="shared" si="7"/>
        <v>0</v>
      </c>
      <c r="F208" s="62">
        <v>0</v>
      </c>
      <c r="G208" s="8"/>
    </row>
    <row r="209" spans="1:7" ht="18" customHeight="1" outlineLevel="3" x14ac:dyDescent="0.25">
      <c r="A209" s="45" t="s">
        <v>4</v>
      </c>
      <c r="B209" s="27"/>
      <c r="C209" s="15">
        <f>C213+C217+C221</f>
        <v>13500</v>
      </c>
      <c r="D209" s="15">
        <f>D213+D217+D221</f>
        <v>5940.3766999999998</v>
      </c>
      <c r="E209" s="37">
        <f t="shared" si="7"/>
        <v>7559.6233000000002</v>
      </c>
      <c r="F209" s="62">
        <f t="shared" si="8"/>
        <v>44</v>
      </c>
      <c r="G209" s="8"/>
    </row>
    <row r="210" spans="1:7" ht="69.75" customHeight="1" outlineLevel="3" x14ac:dyDescent="0.25">
      <c r="A210" s="46" t="s">
        <v>120</v>
      </c>
      <c r="B210" s="26" t="s">
        <v>75</v>
      </c>
      <c r="C210" s="10">
        <f>C211+C212+C213</f>
        <v>0</v>
      </c>
      <c r="D210" s="13">
        <f>D211+D212+D213</f>
        <v>0</v>
      </c>
      <c r="E210" s="38">
        <f t="shared" si="7"/>
        <v>0</v>
      </c>
      <c r="F210" s="63">
        <v>0</v>
      </c>
      <c r="G210" s="8"/>
    </row>
    <row r="211" spans="1:7" ht="20.25" customHeight="1" outlineLevel="3" x14ac:dyDescent="0.25">
      <c r="A211" s="47" t="s">
        <v>8</v>
      </c>
      <c r="B211" s="26"/>
      <c r="C211" s="10">
        <v>0</v>
      </c>
      <c r="D211" s="13">
        <v>0</v>
      </c>
      <c r="E211" s="38">
        <f t="shared" ref="E211:E264" si="10">C211-D211</f>
        <v>0</v>
      </c>
      <c r="F211" s="63">
        <v>0</v>
      </c>
      <c r="G211" s="8"/>
    </row>
    <row r="212" spans="1:7" ht="20.25" customHeight="1" outlineLevel="3" x14ac:dyDescent="0.25">
      <c r="A212" s="47" t="s">
        <v>3</v>
      </c>
      <c r="B212" s="26"/>
      <c r="C212" s="73">
        <v>0</v>
      </c>
      <c r="D212" s="13">
        <v>0</v>
      </c>
      <c r="E212" s="38">
        <f t="shared" si="10"/>
        <v>0</v>
      </c>
      <c r="F212" s="63">
        <v>0</v>
      </c>
      <c r="G212" s="8"/>
    </row>
    <row r="213" spans="1:7" ht="20.25" customHeight="1" outlineLevel="3" x14ac:dyDescent="0.25">
      <c r="A213" s="47" t="s">
        <v>4</v>
      </c>
      <c r="B213" s="26"/>
      <c r="C213" s="10">
        <v>0</v>
      </c>
      <c r="D213" s="13">
        <v>0</v>
      </c>
      <c r="E213" s="38">
        <f t="shared" si="10"/>
        <v>0</v>
      </c>
      <c r="F213" s="63">
        <v>0</v>
      </c>
      <c r="G213" s="8"/>
    </row>
    <row r="214" spans="1:7" ht="61.5" customHeight="1" outlineLevel="3" x14ac:dyDescent="0.25">
      <c r="A214" s="46" t="s">
        <v>121</v>
      </c>
      <c r="B214" s="26" t="s">
        <v>76</v>
      </c>
      <c r="C214" s="10">
        <f>C215+C216+C217</f>
        <v>6000</v>
      </c>
      <c r="D214" s="10">
        <f>D215+D216+D217</f>
        <v>3197.5150899999999</v>
      </c>
      <c r="E214" s="38">
        <f t="shared" si="10"/>
        <v>2802.4849100000001</v>
      </c>
      <c r="F214" s="63">
        <f t="shared" ref="F214:F264" si="11">D214/C214*100</f>
        <v>53.3</v>
      </c>
      <c r="G214" s="8"/>
    </row>
    <row r="215" spans="1:7" ht="17.25" customHeight="1" outlineLevel="3" x14ac:dyDescent="0.25">
      <c r="A215" s="47" t="s">
        <v>8</v>
      </c>
      <c r="B215" s="26"/>
      <c r="C215" s="10">
        <v>0</v>
      </c>
      <c r="D215" s="13">
        <v>0</v>
      </c>
      <c r="E215" s="38">
        <f t="shared" si="10"/>
        <v>0</v>
      </c>
      <c r="F215" s="63">
        <v>0</v>
      </c>
      <c r="G215" s="8"/>
    </row>
    <row r="216" spans="1:7" ht="15" customHeight="1" outlineLevel="3" x14ac:dyDescent="0.25">
      <c r="A216" s="47" t="s">
        <v>3</v>
      </c>
      <c r="B216" s="26"/>
      <c r="C216" s="10">
        <v>0</v>
      </c>
      <c r="D216" s="13">
        <v>0</v>
      </c>
      <c r="E216" s="38">
        <f t="shared" si="10"/>
        <v>0</v>
      </c>
      <c r="F216" s="63">
        <v>0</v>
      </c>
      <c r="G216" s="8"/>
    </row>
    <row r="217" spans="1:7" ht="14.25" customHeight="1" outlineLevel="3" x14ac:dyDescent="0.25">
      <c r="A217" s="47" t="s">
        <v>4</v>
      </c>
      <c r="B217" s="26"/>
      <c r="C217" s="10">
        <v>6000</v>
      </c>
      <c r="D217" s="13">
        <v>3197.5150899999999</v>
      </c>
      <c r="E217" s="38">
        <f t="shared" si="10"/>
        <v>2802.4849100000001</v>
      </c>
      <c r="F217" s="63">
        <f t="shared" si="11"/>
        <v>53.3</v>
      </c>
      <c r="G217" s="8"/>
    </row>
    <row r="218" spans="1:7" ht="84.75" customHeight="1" outlineLevel="3" x14ac:dyDescent="0.25">
      <c r="A218" s="46" t="s">
        <v>122</v>
      </c>
      <c r="B218" s="26" t="s">
        <v>77</v>
      </c>
      <c r="C218" s="14">
        <f>C219+C220+C221</f>
        <v>7500</v>
      </c>
      <c r="D218" s="13">
        <f>D219+D220+D221</f>
        <v>2742.8616099999999</v>
      </c>
      <c r="E218" s="38">
        <f t="shared" si="10"/>
        <v>4757.1383900000001</v>
      </c>
      <c r="F218" s="63">
        <f t="shared" si="11"/>
        <v>36.6</v>
      </c>
      <c r="G218" s="8"/>
    </row>
    <row r="219" spans="1:7" ht="19.5" customHeight="1" outlineLevel="3" x14ac:dyDescent="0.25">
      <c r="A219" s="47" t="s">
        <v>8</v>
      </c>
      <c r="B219" s="26"/>
      <c r="C219" s="10">
        <v>0</v>
      </c>
      <c r="D219" s="13">
        <v>0</v>
      </c>
      <c r="E219" s="38">
        <f t="shared" si="10"/>
        <v>0</v>
      </c>
      <c r="F219" s="63">
        <v>0</v>
      </c>
      <c r="G219" s="8"/>
    </row>
    <row r="220" spans="1:7" ht="18" customHeight="1" outlineLevel="3" x14ac:dyDescent="0.25">
      <c r="A220" s="47" t="s">
        <v>3</v>
      </c>
      <c r="B220" s="26"/>
      <c r="C220" s="10">
        <v>0</v>
      </c>
      <c r="D220" s="13">
        <v>0</v>
      </c>
      <c r="E220" s="38">
        <f t="shared" si="10"/>
        <v>0</v>
      </c>
      <c r="F220" s="63">
        <v>0</v>
      </c>
      <c r="G220" s="8"/>
    </row>
    <row r="221" spans="1:7" ht="17.25" customHeight="1" outlineLevel="3" x14ac:dyDescent="0.25">
      <c r="A221" s="47" t="s">
        <v>4</v>
      </c>
      <c r="B221" s="26"/>
      <c r="C221" s="10">
        <v>7500</v>
      </c>
      <c r="D221" s="13">
        <v>2742.8616099999999</v>
      </c>
      <c r="E221" s="38">
        <f t="shared" si="10"/>
        <v>4757.1383900000001</v>
      </c>
      <c r="F221" s="63">
        <f t="shared" si="11"/>
        <v>36.6</v>
      </c>
      <c r="G221" s="8"/>
    </row>
    <row r="222" spans="1:7" ht="84.75" customHeight="1" outlineLevel="3" x14ac:dyDescent="0.2">
      <c r="A222" s="48" t="s">
        <v>123</v>
      </c>
      <c r="B222" s="27" t="s">
        <v>36</v>
      </c>
      <c r="C222" s="17">
        <f>C223+C224+C224+C225</f>
        <v>176</v>
      </c>
      <c r="D222" s="17">
        <f>D223+D224+D224+D225</f>
        <v>10</v>
      </c>
      <c r="E222" s="37">
        <f t="shared" si="10"/>
        <v>166</v>
      </c>
      <c r="F222" s="62">
        <f t="shared" si="11"/>
        <v>5.7</v>
      </c>
      <c r="G222" s="8"/>
    </row>
    <row r="223" spans="1:7" ht="33" customHeight="1" outlineLevel="3" x14ac:dyDescent="0.25">
      <c r="A223" s="45" t="s">
        <v>86</v>
      </c>
      <c r="B223" s="27"/>
      <c r="C223" s="5">
        <v>0</v>
      </c>
      <c r="D223" s="12">
        <v>0</v>
      </c>
      <c r="E223" s="37">
        <f t="shared" si="10"/>
        <v>0</v>
      </c>
      <c r="F223" s="62">
        <v>0</v>
      </c>
      <c r="G223" s="8"/>
    </row>
    <row r="224" spans="1:7" ht="21" customHeight="1" outlineLevel="3" x14ac:dyDescent="0.25">
      <c r="A224" s="45" t="s">
        <v>3</v>
      </c>
      <c r="B224" s="27"/>
      <c r="C224" s="5">
        <v>0</v>
      </c>
      <c r="D224" s="12">
        <v>0</v>
      </c>
      <c r="E224" s="37">
        <f t="shared" si="10"/>
        <v>0</v>
      </c>
      <c r="F224" s="62">
        <v>0</v>
      </c>
      <c r="G224" s="8"/>
    </row>
    <row r="225" spans="1:7" ht="21" customHeight="1" outlineLevel="3" x14ac:dyDescent="0.25">
      <c r="A225" s="45" t="s">
        <v>4</v>
      </c>
      <c r="B225" s="27"/>
      <c r="C225" s="5">
        <v>176</v>
      </c>
      <c r="D225" s="12">
        <v>10</v>
      </c>
      <c r="E225" s="37">
        <f t="shared" si="10"/>
        <v>166</v>
      </c>
      <c r="F225" s="62">
        <f t="shared" si="11"/>
        <v>5.7</v>
      </c>
      <c r="G225" s="8"/>
    </row>
    <row r="226" spans="1:7" ht="73.5" customHeight="1" outlineLevel="3" x14ac:dyDescent="0.2">
      <c r="A226" s="48" t="s">
        <v>124</v>
      </c>
      <c r="B226" s="27" t="s">
        <v>35</v>
      </c>
      <c r="C226" s="17">
        <f>C227+C228+C229</f>
        <v>207</v>
      </c>
      <c r="D226" s="17">
        <f>D227+D228+D229</f>
        <v>67.602000000000004</v>
      </c>
      <c r="E226" s="37">
        <f t="shared" si="10"/>
        <v>139.398</v>
      </c>
      <c r="F226" s="62">
        <f t="shared" si="11"/>
        <v>32.700000000000003</v>
      </c>
      <c r="G226" s="8"/>
    </row>
    <row r="227" spans="1:7" ht="30" customHeight="1" outlineLevel="3" x14ac:dyDescent="0.25">
      <c r="A227" s="45" t="s">
        <v>13</v>
      </c>
      <c r="B227" s="27"/>
      <c r="C227" s="5" t="s">
        <v>12</v>
      </c>
      <c r="D227" s="12">
        <v>0</v>
      </c>
      <c r="E227" s="37">
        <f t="shared" si="10"/>
        <v>0</v>
      </c>
      <c r="F227" s="62">
        <v>0</v>
      </c>
      <c r="G227" s="8"/>
    </row>
    <row r="228" spans="1:7" ht="18.75" customHeight="1" outlineLevel="3" x14ac:dyDescent="0.25">
      <c r="A228" s="45" t="s">
        <v>3</v>
      </c>
      <c r="B228" s="27"/>
      <c r="C228" s="5" t="s">
        <v>12</v>
      </c>
      <c r="D228" s="12">
        <v>0</v>
      </c>
      <c r="E228" s="37">
        <f t="shared" si="10"/>
        <v>0</v>
      </c>
      <c r="F228" s="62">
        <v>0</v>
      </c>
      <c r="G228" s="8"/>
    </row>
    <row r="229" spans="1:7" ht="18.75" customHeight="1" outlineLevel="3" x14ac:dyDescent="0.25">
      <c r="A229" s="45" t="s">
        <v>4</v>
      </c>
      <c r="B229" s="27"/>
      <c r="C229" s="15">
        <v>207</v>
      </c>
      <c r="D229" s="16">
        <v>67.602000000000004</v>
      </c>
      <c r="E229" s="37">
        <f t="shared" si="10"/>
        <v>139.398</v>
      </c>
      <c r="F229" s="62">
        <f t="shared" si="11"/>
        <v>32.700000000000003</v>
      </c>
      <c r="G229" s="8"/>
    </row>
    <row r="230" spans="1:7" ht="80.25" customHeight="1" outlineLevel="3" x14ac:dyDescent="0.25">
      <c r="A230" s="45" t="s">
        <v>125</v>
      </c>
      <c r="B230" s="27" t="s">
        <v>34</v>
      </c>
      <c r="C230" s="15">
        <f>C231+C232+C233</f>
        <v>25</v>
      </c>
      <c r="D230" s="15">
        <f>D231+D232+D233</f>
        <v>0</v>
      </c>
      <c r="E230" s="37">
        <f t="shared" si="10"/>
        <v>25</v>
      </c>
      <c r="F230" s="62">
        <v>0</v>
      </c>
      <c r="G230" s="8"/>
    </row>
    <row r="231" spans="1:7" ht="18.75" customHeight="1" outlineLevel="3" x14ac:dyDescent="0.25">
      <c r="A231" s="45" t="s">
        <v>86</v>
      </c>
      <c r="B231" s="27"/>
      <c r="C231" s="15">
        <v>0</v>
      </c>
      <c r="D231" s="16">
        <v>0</v>
      </c>
      <c r="E231" s="37">
        <f t="shared" si="10"/>
        <v>0</v>
      </c>
      <c r="F231" s="62">
        <v>0</v>
      </c>
      <c r="G231" s="8"/>
    </row>
    <row r="232" spans="1:7" ht="18.75" customHeight="1" outlineLevel="3" x14ac:dyDescent="0.25">
      <c r="A232" s="45" t="s">
        <v>3</v>
      </c>
      <c r="B232" s="27"/>
      <c r="C232" s="15">
        <v>0</v>
      </c>
      <c r="D232" s="16">
        <v>0</v>
      </c>
      <c r="E232" s="37">
        <f t="shared" si="10"/>
        <v>0</v>
      </c>
      <c r="F232" s="62">
        <v>0</v>
      </c>
      <c r="G232" s="8"/>
    </row>
    <row r="233" spans="1:7" ht="17.25" customHeight="1" outlineLevel="3" x14ac:dyDescent="0.25">
      <c r="A233" s="45" t="s">
        <v>4</v>
      </c>
      <c r="B233" s="27"/>
      <c r="C233" s="15">
        <v>25</v>
      </c>
      <c r="D233" s="16">
        <v>0</v>
      </c>
      <c r="E233" s="37">
        <f t="shared" si="10"/>
        <v>25</v>
      </c>
      <c r="F233" s="62">
        <v>0</v>
      </c>
      <c r="G233" s="8"/>
    </row>
    <row r="234" spans="1:7" ht="90" customHeight="1" x14ac:dyDescent="0.2">
      <c r="A234" s="51" t="s">
        <v>126</v>
      </c>
      <c r="B234" s="30" t="s">
        <v>33</v>
      </c>
      <c r="C234" s="17">
        <f>C235</f>
        <v>25841.983899999999</v>
      </c>
      <c r="D234" s="17">
        <f>D235</f>
        <v>4791.4923699999999</v>
      </c>
      <c r="E234" s="37">
        <f t="shared" si="10"/>
        <v>21050.491529999999</v>
      </c>
      <c r="F234" s="62">
        <f t="shared" si="11"/>
        <v>18.5</v>
      </c>
      <c r="G234" s="8"/>
    </row>
    <row r="235" spans="1:7" ht="75" customHeight="1" x14ac:dyDescent="0.2">
      <c r="A235" s="51" t="s">
        <v>139</v>
      </c>
      <c r="B235" s="31" t="s">
        <v>140</v>
      </c>
      <c r="C235" s="17">
        <f>C236+C237+C238</f>
        <v>25841.983899999999</v>
      </c>
      <c r="D235" s="17">
        <f>D236+D237+D238</f>
        <v>4791.4923699999999</v>
      </c>
      <c r="E235" s="37">
        <f t="shared" si="10"/>
        <v>21050.491529999999</v>
      </c>
      <c r="F235" s="62">
        <f t="shared" si="11"/>
        <v>18.5</v>
      </c>
      <c r="G235" s="8"/>
    </row>
    <row r="236" spans="1:7" ht="18.75" customHeight="1" x14ac:dyDescent="0.25">
      <c r="A236" s="45" t="s">
        <v>15</v>
      </c>
      <c r="B236" s="31"/>
      <c r="C236" s="74"/>
      <c r="D236" s="16"/>
      <c r="E236" s="37">
        <f t="shared" si="10"/>
        <v>0</v>
      </c>
      <c r="F236" s="62" t="e">
        <f t="shared" si="11"/>
        <v>#DIV/0!</v>
      </c>
      <c r="G236" s="8"/>
    </row>
    <row r="237" spans="1:7" ht="24" customHeight="1" x14ac:dyDescent="0.25">
      <c r="A237" s="45" t="s">
        <v>3</v>
      </c>
      <c r="B237" s="31"/>
      <c r="C237" s="74">
        <v>25402.75013</v>
      </c>
      <c r="D237" s="16">
        <v>4787.6591799999997</v>
      </c>
      <c r="E237" s="37">
        <f t="shared" si="10"/>
        <v>20615.090950000002</v>
      </c>
      <c r="F237" s="62">
        <f t="shared" si="11"/>
        <v>18.8</v>
      </c>
      <c r="G237" s="8"/>
    </row>
    <row r="238" spans="1:7" ht="19.5" customHeight="1" x14ac:dyDescent="0.25">
      <c r="A238" s="45" t="s">
        <v>4</v>
      </c>
      <c r="B238" s="31"/>
      <c r="C238" s="15">
        <v>439.23376999999999</v>
      </c>
      <c r="D238" s="16">
        <v>3.8331900000000001</v>
      </c>
      <c r="E238" s="37">
        <f t="shared" si="10"/>
        <v>435.40057999999999</v>
      </c>
      <c r="F238" s="62">
        <f t="shared" si="11"/>
        <v>0.9</v>
      </c>
      <c r="G238" s="8"/>
    </row>
    <row r="239" spans="1:7" ht="84.75" customHeight="1" x14ac:dyDescent="0.2">
      <c r="A239" s="52" t="s">
        <v>93</v>
      </c>
      <c r="B239" s="31" t="s">
        <v>82</v>
      </c>
      <c r="C239" s="17">
        <f t="shared" ref="C239:D242" si="12">C243+C247</f>
        <v>56283.70867</v>
      </c>
      <c r="D239" s="17">
        <f t="shared" si="12"/>
        <v>5109.0111200000001</v>
      </c>
      <c r="E239" s="37">
        <f t="shared" si="10"/>
        <v>51174.697549999997</v>
      </c>
      <c r="F239" s="62">
        <f t="shared" si="11"/>
        <v>9.1</v>
      </c>
      <c r="G239" s="8"/>
    </row>
    <row r="240" spans="1:7" ht="39.75" customHeight="1" x14ac:dyDescent="0.25">
      <c r="A240" s="45" t="s">
        <v>86</v>
      </c>
      <c r="B240" s="31"/>
      <c r="C240" s="74">
        <f t="shared" si="12"/>
        <v>32668.083190000001</v>
      </c>
      <c r="D240" s="74">
        <f t="shared" si="12"/>
        <v>4842.6540599999998</v>
      </c>
      <c r="E240" s="37">
        <f t="shared" si="10"/>
        <v>27825.42913</v>
      </c>
      <c r="F240" s="62">
        <f t="shared" si="11"/>
        <v>14.8</v>
      </c>
      <c r="G240" s="8"/>
    </row>
    <row r="241" spans="1:7" ht="22.5" customHeight="1" x14ac:dyDescent="0.25">
      <c r="A241" s="45" t="s">
        <v>3</v>
      </c>
      <c r="B241" s="31"/>
      <c r="C241" s="74">
        <f t="shared" si="12"/>
        <v>22565.41014</v>
      </c>
      <c r="D241" s="74">
        <f t="shared" si="12"/>
        <v>98.829679999999996</v>
      </c>
      <c r="E241" s="37">
        <f t="shared" si="10"/>
        <v>22466.580460000001</v>
      </c>
      <c r="F241" s="62">
        <f t="shared" si="11"/>
        <v>0.4</v>
      </c>
      <c r="G241" s="8"/>
    </row>
    <row r="242" spans="1:7" ht="22.5" customHeight="1" x14ac:dyDescent="0.25">
      <c r="A242" s="45" t="s">
        <v>4</v>
      </c>
      <c r="B242" s="31"/>
      <c r="C242" s="15">
        <f t="shared" si="12"/>
        <v>1050.21534</v>
      </c>
      <c r="D242" s="15">
        <f t="shared" si="12"/>
        <v>167.52737999999999</v>
      </c>
      <c r="E242" s="37">
        <f t="shared" si="10"/>
        <v>882.68795999999998</v>
      </c>
      <c r="F242" s="62">
        <f t="shared" si="11"/>
        <v>16</v>
      </c>
      <c r="G242" s="8"/>
    </row>
    <row r="243" spans="1:7" ht="89.25" customHeight="1" x14ac:dyDescent="0.25">
      <c r="A243" s="70" t="s">
        <v>127</v>
      </c>
      <c r="B243" s="71" t="s">
        <v>128</v>
      </c>
      <c r="C243" s="10">
        <f>C244+C245+C246</f>
        <v>36862.978280000003</v>
      </c>
      <c r="D243" s="10">
        <f>D244+D245+D246</f>
        <v>5109.0111200000001</v>
      </c>
      <c r="E243" s="38">
        <f t="shared" si="10"/>
        <v>31753.96716</v>
      </c>
      <c r="F243" s="63">
        <f t="shared" si="11"/>
        <v>13.9</v>
      </c>
      <c r="G243" s="8"/>
    </row>
    <row r="244" spans="1:7" ht="27" customHeight="1" x14ac:dyDescent="0.25">
      <c r="A244" s="47" t="s">
        <v>86</v>
      </c>
      <c r="B244" s="71"/>
      <c r="C244" s="73">
        <v>32668.083190000001</v>
      </c>
      <c r="D244" s="73">
        <v>4842.6540599999998</v>
      </c>
      <c r="E244" s="38">
        <f t="shared" si="10"/>
        <v>27825.42913</v>
      </c>
      <c r="F244" s="63">
        <f t="shared" si="11"/>
        <v>14.8</v>
      </c>
      <c r="G244" s="8"/>
    </row>
    <row r="245" spans="1:7" ht="22.5" customHeight="1" x14ac:dyDescent="0.25">
      <c r="A245" s="47" t="s">
        <v>3</v>
      </c>
      <c r="B245" s="71"/>
      <c r="C245" s="73">
        <v>3666.6956</v>
      </c>
      <c r="D245" s="73">
        <v>98.829679999999996</v>
      </c>
      <c r="E245" s="38">
        <f t="shared" si="10"/>
        <v>3567.8659200000002</v>
      </c>
      <c r="F245" s="63">
        <f t="shared" si="11"/>
        <v>2.7</v>
      </c>
      <c r="G245" s="8"/>
    </row>
    <row r="246" spans="1:7" ht="22.5" customHeight="1" x14ac:dyDescent="0.25">
      <c r="A246" s="47" t="s">
        <v>4</v>
      </c>
      <c r="B246" s="71"/>
      <c r="C246" s="10">
        <v>528.19948999999997</v>
      </c>
      <c r="D246" s="10">
        <v>167.52737999999999</v>
      </c>
      <c r="E246" s="38">
        <f>C246-D246</f>
        <v>360.67210999999998</v>
      </c>
      <c r="F246" s="63">
        <f t="shared" si="11"/>
        <v>31.7</v>
      </c>
      <c r="G246" s="8"/>
    </row>
    <row r="247" spans="1:7" ht="107.25" customHeight="1" x14ac:dyDescent="0.25">
      <c r="A247" s="70" t="s">
        <v>149</v>
      </c>
      <c r="B247" s="71" t="s">
        <v>129</v>
      </c>
      <c r="C247" s="10">
        <f>C248+C249+C250</f>
        <v>19420.730390000001</v>
      </c>
      <c r="D247" s="10">
        <f>D248+D249+D250</f>
        <v>0</v>
      </c>
      <c r="E247" s="38">
        <f t="shared" si="10"/>
        <v>19420.730390000001</v>
      </c>
      <c r="F247" s="63">
        <f t="shared" si="11"/>
        <v>0</v>
      </c>
      <c r="G247" s="8"/>
    </row>
    <row r="248" spans="1:7" ht="32.25" customHeight="1" x14ac:dyDescent="0.25">
      <c r="A248" s="47" t="s">
        <v>86</v>
      </c>
      <c r="B248" s="71"/>
      <c r="C248" s="10">
        <v>0</v>
      </c>
      <c r="D248" s="10">
        <v>0</v>
      </c>
      <c r="E248" s="38">
        <f t="shared" si="10"/>
        <v>0</v>
      </c>
      <c r="F248" s="63">
        <v>0</v>
      </c>
      <c r="G248" s="8"/>
    </row>
    <row r="249" spans="1:7" ht="22.5" customHeight="1" x14ac:dyDescent="0.25">
      <c r="A249" s="47" t="s">
        <v>3</v>
      </c>
      <c r="B249" s="71"/>
      <c r="C249" s="73">
        <v>18898.714540000001</v>
      </c>
      <c r="D249" s="10">
        <v>0</v>
      </c>
      <c r="E249" s="38">
        <f t="shared" si="10"/>
        <v>18898.714540000001</v>
      </c>
      <c r="F249" s="63">
        <f t="shared" si="11"/>
        <v>0</v>
      </c>
      <c r="G249" s="8"/>
    </row>
    <row r="250" spans="1:7" ht="22.5" customHeight="1" x14ac:dyDescent="0.25">
      <c r="A250" s="47" t="s">
        <v>4</v>
      </c>
      <c r="B250" s="71"/>
      <c r="C250" s="10">
        <v>522.01585</v>
      </c>
      <c r="D250" s="10">
        <v>0</v>
      </c>
      <c r="E250" s="38">
        <f t="shared" si="10"/>
        <v>522.01585</v>
      </c>
      <c r="F250" s="63">
        <f t="shared" si="11"/>
        <v>0</v>
      </c>
      <c r="G250" s="8"/>
    </row>
    <row r="251" spans="1:7" ht="96" customHeight="1" x14ac:dyDescent="0.25">
      <c r="A251" s="77" t="s">
        <v>142</v>
      </c>
      <c r="B251" s="31" t="s">
        <v>143</v>
      </c>
      <c r="C251" s="15">
        <f>C252</f>
        <v>60</v>
      </c>
      <c r="D251" s="15">
        <f>D252</f>
        <v>11.52</v>
      </c>
      <c r="E251" s="38">
        <f t="shared" si="10"/>
        <v>48.48</v>
      </c>
      <c r="F251" s="63">
        <f t="shared" si="11"/>
        <v>19.2</v>
      </c>
      <c r="G251" s="8"/>
    </row>
    <row r="252" spans="1:7" ht="45.75" customHeight="1" x14ac:dyDescent="0.25">
      <c r="A252" s="77" t="s">
        <v>144</v>
      </c>
      <c r="B252" s="31" t="s">
        <v>145</v>
      </c>
      <c r="C252" s="15">
        <f>C253+C254+C255</f>
        <v>60</v>
      </c>
      <c r="D252" s="15">
        <f>D253+D254+D255</f>
        <v>11.52</v>
      </c>
      <c r="E252" s="38">
        <f t="shared" si="10"/>
        <v>48.48</v>
      </c>
      <c r="F252" s="63">
        <f t="shared" si="11"/>
        <v>19.2</v>
      </c>
      <c r="G252" s="8"/>
    </row>
    <row r="253" spans="1:7" ht="29.25" customHeight="1" x14ac:dyDescent="0.25">
      <c r="A253" s="45" t="s">
        <v>86</v>
      </c>
      <c r="B253" s="31"/>
      <c r="C253" s="15">
        <v>0</v>
      </c>
      <c r="D253" s="15">
        <v>0</v>
      </c>
      <c r="E253" s="38">
        <f t="shared" si="10"/>
        <v>0</v>
      </c>
      <c r="F253" s="63">
        <v>0</v>
      </c>
      <c r="G253" s="8"/>
    </row>
    <row r="254" spans="1:7" ht="22.5" customHeight="1" x14ac:dyDescent="0.25">
      <c r="A254" s="45" t="s">
        <v>3</v>
      </c>
      <c r="B254" s="31"/>
      <c r="C254" s="15">
        <v>0</v>
      </c>
      <c r="D254" s="15">
        <v>0</v>
      </c>
      <c r="E254" s="38">
        <f t="shared" si="10"/>
        <v>0</v>
      </c>
      <c r="F254" s="63">
        <v>0</v>
      </c>
      <c r="G254" s="8"/>
    </row>
    <row r="255" spans="1:7" ht="22.5" customHeight="1" x14ac:dyDescent="0.25">
      <c r="A255" s="45" t="s">
        <v>4</v>
      </c>
      <c r="B255" s="31"/>
      <c r="C255" s="15">
        <v>60</v>
      </c>
      <c r="D255" s="15">
        <v>11.52</v>
      </c>
      <c r="E255" s="38">
        <f t="shared" si="10"/>
        <v>48.48</v>
      </c>
      <c r="F255" s="63">
        <f t="shared" si="11"/>
        <v>19.2</v>
      </c>
      <c r="G255" s="8"/>
    </row>
    <row r="256" spans="1:7" ht="111.75" customHeight="1" x14ac:dyDescent="0.25">
      <c r="A256" s="77" t="s">
        <v>132</v>
      </c>
      <c r="B256" s="31" t="s">
        <v>141</v>
      </c>
      <c r="C256" s="15">
        <f>C257+C258+C259</f>
        <v>143232.37530000001</v>
      </c>
      <c r="D256" s="15">
        <f>D257+D258+D259</f>
        <v>64267.778010000002</v>
      </c>
      <c r="E256" s="37">
        <f t="shared" si="10"/>
        <v>78964.597290000005</v>
      </c>
      <c r="F256" s="63">
        <f t="shared" si="11"/>
        <v>44.9</v>
      </c>
      <c r="G256" s="8"/>
    </row>
    <row r="257" spans="1:7" ht="32.25" customHeight="1" x14ac:dyDescent="0.25">
      <c r="A257" s="45" t="s">
        <v>86</v>
      </c>
      <c r="B257" s="31"/>
      <c r="C257" s="15">
        <v>4966.4369999999999</v>
      </c>
      <c r="D257" s="15">
        <v>1596.8736699999999</v>
      </c>
      <c r="E257" s="37">
        <f t="shared" si="10"/>
        <v>3369.56333</v>
      </c>
      <c r="F257" s="63">
        <f t="shared" si="11"/>
        <v>32.200000000000003</v>
      </c>
      <c r="G257" s="8"/>
    </row>
    <row r="258" spans="1:7" ht="21" customHeight="1" x14ac:dyDescent="0.25">
      <c r="A258" s="45" t="s">
        <v>3</v>
      </c>
      <c r="B258" s="31"/>
      <c r="C258" s="15">
        <v>52101.583440000002</v>
      </c>
      <c r="D258" s="15">
        <v>24991.245180000002</v>
      </c>
      <c r="E258" s="37">
        <f t="shared" si="10"/>
        <v>27110.33826</v>
      </c>
      <c r="F258" s="63">
        <f t="shared" si="11"/>
        <v>48</v>
      </c>
      <c r="G258" s="8"/>
    </row>
    <row r="259" spans="1:7" ht="21" customHeight="1" x14ac:dyDescent="0.25">
      <c r="A259" s="45" t="s">
        <v>4</v>
      </c>
      <c r="B259" s="31"/>
      <c r="C259" s="15">
        <v>86164.354860000007</v>
      </c>
      <c r="D259" s="15">
        <v>37679.659160000003</v>
      </c>
      <c r="E259" s="37">
        <f t="shared" si="10"/>
        <v>48484.695699999997</v>
      </c>
      <c r="F259" s="63">
        <f t="shared" si="11"/>
        <v>43.7</v>
      </c>
      <c r="G259" s="8"/>
    </row>
    <row r="260" spans="1:7" s="3" customFormat="1" ht="33" customHeight="1" x14ac:dyDescent="0.3">
      <c r="A260" s="53" t="s">
        <v>5</v>
      </c>
      <c r="B260" s="32"/>
      <c r="C260" s="67">
        <f>C9+C26+C50+C54+C82+C94+C126+C146+C154+C176+C180+C184+C206+C222+C226+C234+C230+C239+C256+C251</f>
        <v>1673123.63484</v>
      </c>
      <c r="D260" s="67">
        <f>D9+D26+D50+D54+D82+D94+D126+D146+D154+D176+D180+D184+D206+D222+D226+D234+D230+D239+D256+D251</f>
        <v>738140.66564999998</v>
      </c>
      <c r="E260" s="68">
        <f t="shared" si="10"/>
        <v>934982.96918999997</v>
      </c>
      <c r="F260" s="69">
        <f t="shared" si="11"/>
        <v>44.1</v>
      </c>
      <c r="G260" s="9"/>
    </row>
    <row r="261" spans="1:7" s="3" customFormat="1" ht="33" customHeight="1" x14ac:dyDescent="0.25">
      <c r="A261" s="45" t="s">
        <v>7</v>
      </c>
      <c r="B261" s="33"/>
      <c r="C261" s="18">
        <f>C95+C236+C186</f>
        <v>50000</v>
      </c>
      <c r="D261" s="18">
        <f>D95+D236+D186</f>
        <v>7290.0930900000003</v>
      </c>
      <c r="E261" s="39">
        <f t="shared" si="10"/>
        <v>42709.906909999998</v>
      </c>
      <c r="F261" s="64">
        <v>0</v>
      </c>
      <c r="G261" s="9" t="s">
        <v>97</v>
      </c>
    </row>
    <row r="262" spans="1:7" s="3" customFormat="1" ht="18.75" customHeight="1" x14ac:dyDescent="0.25">
      <c r="A262" s="45" t="s">
        <v>78</v>
      </c>
      <c r="B262" s="33"/>
      <c r="C262" s="18">
        <f>C10+C27+C51+C55+C83+C96+C127+C147+C155+C181+C185+C207+C223+C227+C231+C177+C240+C253+C257</f>
        <v>250434.34943</v>
      </c>
      <c r="D262" s="18">
        <f>D10+D27+D51+D55+D83+D96+D127+D147+D155+D181+D185+D207+D223+D227+D231+D177+D240+D253+D257</f>
        <v>140564.39733000001</v>
      </c>
      <c r="E262" s="37">
        <f t="shared" si="10"/>
        <v>109869.95209999999</v>
      </c>
      <c r="F262" s="62">
        <f t="shared" si="11"/>
        <v>56.1</v>
      </c>
      <c r="G262" s="9"/>
    </row>
    <row r="263" spans="1:7" s="3" customFormat="1" ht="18" customHeight="1" x14ac:dyDescent="0.25">
      <c r="A263" s="45" t="s">
        <v>3</v>
      </c>
      <c r="B263" s="33"/>
      <c r="C263" s="18">
        <f>C11+C28+C52+C56+C84+C97+C128+C148+C156+C178+C182+C187+C208+C224+C228+C237+C232+C241+C254+C258</f>
        <v>596380.83880999999</v>
      </c>
      <c r="D263" s="18">
        <f>D11+D28+D52+D56+D84+D97+D128+D148+D156+D178+D182+D187+D208+D224+D228+D237+D232+D241+D254+D258</f>
        <v>267556.63402</v>
      </c>
      <c r="E263" s="37">
        <f t="shared" si="10"/>
        <v>328824.20478999999</v>
      </c>
      <c r="F263" s="62">
        <f t="shared" si="11"/>
        <v>44.9</v>
      </c>
      <c r="G263" s="9"/>
    </row>
    <row r="264" spans="1:7" s="3" customFormat="1" ht="19.5" customHeight="1" thickBot="1" x14ac:dyDescent="0.3">
      <c r="A264" s="54" t="s">
        <v>4</v>
      </c>
      <c r="B264" s="55"/>
      <c r="C264" s="56">
        <f>C12+C29+C53+C57+C85+C98+C129+C149+C157+C179+C183+C188+C209+C225+C229+C238+C233+C242+C255+C259</f>
        <v>776308.44660000002</v>
      </c>
      <c r="D264" s="56">
        <f>D12+D29+D53+D57+D85+D98+D129+D149+D157+D179+D183+D188+D209+D225+D229+D238+D233+D242+D255+D259</f>
        <v>322729.54121</v>
      </c>
      <c r="E264" s="57">
        <f t="shared" si="10"/>
        <v>453578.90539000003</v>
      </c>
      <c r="F264" s="65">
        <f t="shared" si="11"/>
        <v>41.6</v>
      </c>
      <c r="G264" s="9"/>
    </row>
    <row r="265" spans="1:7" x14ac:dyDescent="0.2">
      <c r="C265" s="35"/>
      <c r="D265" s="24"/>
      <c r="E265" s="8"/>
    </row>
    <row r="266" spans="1:7" x14ac:dyDescent="0.2">
      <c r="B266" s="7"/>
      <c r="C266" s="21"/>
      <c r="D266" s="21"/>
      <c r="E266" s="8"/>
    </row>
    <row r="267" spans="1:7" x14ac:dyDescent="0.2">
      <c r="C267" s="34"/>
      <c r="D267" s="6"/>
      <c r="E267" s="8"/>
    </row>
    <row r="268" spans="1:7" x14ac:dyDescent="0.2">
      <c r="C268" s="21"/>
      <c r="D268" s="6"/>
      <c r="E268" s="8"/>
    </row>
    <row r="269" spans="1:7" x14ac:dyDescent="0.2">
      <c r="C269" s="21"/>
      <c r="D269" s="6"/>
      <c r="E269" s="8"/>
    </row>
    <row r="270" spans="1:7" x14ac:dyDescent="0.2">
      <c r="C270" s="21"/>
      <c r="E270" s="8"/>
    </row>
    <row r="271" spans="1:7" x14ac:dyDescent="0.2">
      <c r="E271" s="8"/>
    </row>
    <row r="272" spans="1:7" x14ac:dyDescent="0.2">
      <c r="C272" s="79"/>
      <c r="E272" s="8"/>
    </row>
    <row r="273" spans="3:5" x14ac:dyDescent="0.2">
      <c r="E273" s="8"/>
    </row>
    <row r="274" spans="3:5" x14ac:dyDescent="0.2">
      <c r="E274" s="8"/>
    </row>
    <row r="275" spans="3:5" x14ac:dyDescent="0.2">
      <c r="E275" s="8"/>
    </row>
    <row r="276" spans="3:5" x14ac:dyDescent="0.2">
      <c r="E276" s="8"/>
    </row>
    <row r="277" spans="3:5" x14ac:dyDescent="0.2">
      <c r="E277" s="8"/>
    </row>
    <row r="278" spans="3:5" x14ac:dyDescent="0.2">
      <c r="E278" s="8"/>
    </row>
    <row r="279" spans="3:5" x14ac:dyDescent="0.2">
      <c r="E279" s="8"/>
    </row>
    <row r="280" spans="3:5" x14ac:dyDescent="0.2">
      <c r="C280" s="2" t="s">
        <v>83</v>
      </c>
      <c r="E280" s="8"/>
    </row>
    <row r="281" spans="3:5" x14ac:dyDescent="0.2">
      <c r="E281" s="8"/>
    </row>
    <row r="282" spans="3:5" x14ac:dyDescent="0.2">
      <c r="E282" s="8"/>
    </row>
    <row r="283" spans="3:5" x14ac:dyDescent="0.2">
      <c r="E283" s="8"/>
    </row>
    <row r="284" spans="3:5" x14ac:dyDescent="0.2">
      <c r="E284" s="8"/>
    </row>
    <row r="285" spans="3:5" x14ac:dyDescent="0.2">
      <c r="E285" s="8"/>
    </row>
    <row r="286" spans="3:5" x14ac:dyDescent="0.2">
      <c r="E286" s="8"/>
    </row>
    <row r="287" spans="3:5" x14ac:dyDescent="0.2">
      <c r="E287" s="8"/>
    </row>
    <row r="288" spans="3:5" x14ac:dyDescent="0.2">
      <c r="E288" s="8"/>
    </row>
    <row r="289" spans="5:5" x14ac:dyDescent="0.2">
      <c r="E289" s="8"/>
    </row>
    <row r="290" spans="5:5" x14ac:dyDescent="0.2">
      <c r="E290" s="8"/>
    </row>
    <row r="291" spans="5:5" x14ac:dyDescent="0.2">
      <c r="E291" s="8"/>
    </row>
    <row r="292" spans="5:5" x14ac:dyDescent="0.2">
      <c r="E292" s="8"/>
    </row>
    <row r="293" spans="5:5" x14ac:dyDescent="0.2">
      <c r="E293" s="8"/>
    </row>
    <row r="294" spans="5:5" x14ac:dyDescent="0.2">
      <c r="E294" s="8"/>
    </row>
    <row r="295" spans="5:5" x14ac:dyDescent="0.2">
      <c r="E295" s="8"/>
    </row>
    <row r="296" spans="5:5" x14ac:dyDescent="0.2">
      <c r="E296" s="8"/>
    </row>
    <row r="297" spans="5:5" x14ac:dyDescent="0.2">
      <c r="E297" s="8"/>
    </row>
    <row r="298" spans="5:5" x14ac:dyDescent="0.2">
      <c r="E298" s="8"/>
    </row>
    <row r="299" spans="5:5" x14ac:dyDescent="0.2">
      <c r="E299" s="8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59055118110236227" bottom="0.19685039370078741" header="0" footer="0"/>
  <pageSetup paperSize="9" scale="8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(4)</vt:lpstr>
      <vt:lpstr>'Документ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2021-07-14T22:02:15Z</cp:lastPrinted>
  <dcterms:created xsi:type="dcterms:W3CDTF">2014-10-06T23:30:42Z</dcterms:created>
  <dcterms:modified xsi:type="dcterms:W3CDTF">2021-07-27T01:32:52Z</dcterms:modified>
</cp:coreProperties>
</file>