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0" windowWidth="15480" windowHeight="13395" firstSheet="1" activeTab="1"/>
  </bookViews>
  <sheets>
    <sheet name="Лист1" sheetId="1" state="hidden" r:id="rId1"/>
    <sheet name="01.04.18" sheetId="2" r:id="rId2"/>
  </sheets>
  <definedNames/>
  <calcPr fullCalcOnLoad="1"/>
</workbook>
</file>

<file path=xl/sharedStrings.xml><?xml version="1.0" encoding="utf-8"?>
<sst xmlns="http://schemas.openxmlformats.org/spreadsheetml/2006/main" count="120" uniqueCount="118">
  <si>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</si>
  <si>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</si>
  <si>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</si>
  <si>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</si>
  <si>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</si>
  <si>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</si>
  <si>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</si>
  <si>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</si>
  <si>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</si>
  <si>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</si>
  <si>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</si>
  <si>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</si>
  <si>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</si>
  <si>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</si>
  <si>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</si>
  <si>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</si>
  <si>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</si>
  <si>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</si>
  <si>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</si>
  <si>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</si>
  <si>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</si>
  <si>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</si>
  <si>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</si>
  <si>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</si>
  <si>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</si>
  <si>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</si>
  <si>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</si>
  <si>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</si>
  <si>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</si>
  <si>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</si>
  <si>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</si>
  <si>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</si>
  <si>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</si>
  <si>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</si>
  <si>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</si>
  <si>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</si>
  <si>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</si>
  <si>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</si>
  <si>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</si>
  <si>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</si>
  <si>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</si>
  <si>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</si>
  <si>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</si>
  <si>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</si>
  <si>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</si>
  <si>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</si>
  <si>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</si>
  <si>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</si>
  <si>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</si>
  <si>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</si>
  <si>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</si>
  <si>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</si>
  <si>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</si>
  <si>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</si>
  <si>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</si>
  <si>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</si>
  <si>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</si>
  <si>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</si>
  <si>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</si>
  <si>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</si>
  <si>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</si>
  <si>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</si>
  <si>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</si>
  <si>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</si>
  <si>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</si>
  <si>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</si>
  <si>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</si>
  <si>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</si>
  <si>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</si>
  <si>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</si>
  <si>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</si>
  <si>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</si>
  <si>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</si>
  <si>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</si>
  <si>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</si>
  <si>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</si>
  <si>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</si>
  <si>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</si>
  <si>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</si>
  <si>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</si>
  <si>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</si>
  <si>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Субсидии на мероприятия "Обеспечение жильем молодых семей"ФЦП " жилище"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</si>
  <si>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</si>
  <si>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</si>
  <si>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</si>
  <si>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</si>
  <si>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</si>
  <si>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</si>
  <si>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</si>
  <si>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Межбюдж.трансферты на  проведения мероприятий по подключению общедоступных библиотек РФ к сети Интернет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</si>
  <si>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</si>
  <si>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</si>
  <si>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Грант МФЦ</t>
  </si>
  <si>
    <t xml:space="preserve"> </t>
  </si>
  <si>
    <t>Субсидии на  обеспечение мероприятий по модернизации систем коммун.инфраструктуры за счет средств, поступивших от гос.корпорации Фонда содействия реформирования ЖКХ</t>
  </si>
  <si>
    <t>Сведения о ходе исполнении бюджета Арсеньевского городского округа                                    на   01.04. 2018 год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</si>
  <si>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</si>
  <si>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</si>
  <si>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поддержку обустройство мест массового отдыха населения(городских парков)</t>
  </si>
  <si>
    <t>Субсидии на обеспечение земельных участков, предоставленных на бесплатной основе гражданам, имеющих 3-х и более детей</t>
  </si>
  <si>
    <t xml:space="preserve">Субсидии бюджетам в рамках реализации мун.программ на  развитие малого и среднего предпринимательства,  за счет средств краевого бюджета </t>
  </si>
  <si>
    <t>Субсидии в рамках реализации мун.программ развития малого и среднего предпринимательства</t>
  </si>
  <si>
    <t>Результат исполнения бюджета (дефицит/профицит)</t>
  </si>
  <si>
    <t>Заместитель главы администрации -  начальник финансового управления                                                 С.Л. Черных</t>
  </si>
  <si>
    <t>Прочие доходы от оказания платных услуг и компенсации затрат бюджетов городских округов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</si>
  <si>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жилищно-коммунального хозяйства</t>
  </si>
  <si>
    <t>Субсидии на мероприятия гос.программы "Доступная среда" (культура)</t>
  </si>
  <si>
    <t>Субсидии на мероприятия по программно- техническому обслуживанию сети доступа к сети Интернет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</si>
  <si>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</si>
  <si>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проектирование и строительство, реконструкцию, модернизацию, капитальный ремонт объектов водопроводного хозяйства</t>
  </si>
  <si>
    <t>Субсидии на государственную поддержку малого и среднего предпринимательства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</si>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</sst>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3" fontId="2" fillId="34" borderId="11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183" fontId="47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K32" sqref="K32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1"/>
      <c r="B1" s="22"/>
      <c r="C1" s="65" t="s">
        <v>95</v>
      </c>
      <c r="D1" s="65"/>
      <c r="E1" s="65"/>
      <c r="F1" s="23"/>
    </row>
    <row r="2" spans="1:6" s="11" customFormat="1" ht="1.5" customHeight="1" thickBot="1">
      <c r="A2" s="21"/>
      <c r="B2" s="22"/>
      <c r="C2" s="24"/>
      <c r="D2" s="24"/>
      <c r="E2" s="24"/>
      <c r="F2" s="24"/>
    </row>
    <row r="3" spans="1:6" s="40" customFormat="1" ht="12.75" customHeight="1">
      <c r="A3" s="36" t="s">
        <v>0</v>
      </c>
      <c r="B3" s="37" t="s">
        <v>1</v>
      </c>
      <c r="C3" s="37" t="s">
        <v>2</v>
      </c>
      <c r="D3" s="37" t="s">
        <v>3</v>
      </c>
      <c r="E3" s="38" t="s">
        <v>42</v>
      </c>
      <c r="F3" s="39"/>
    </row>
    <row r="4" spans="1:6" s="40" customFormat="1" ht="9.75" customHeight="1">
      <c r="A4" s="41" t="s">
        <v>4</v>
      </c>
      <c r="B4" s="42" t="s">
        <v>5</v>
      </c>
      <c r="C4" s="42"/>
      <c r="D4" s="42"/>
      <c r="E4" s="43" t="s">
        <v>6</v>
      </c>
      <c r="F4" s="44" t="s">
        <v>7</v>
      </c>
    </row>
    <row r="5" spans="1:6" s="40" customFormat="1" ht="12" thickBot="1">
      <c r="A5" s="45"/>
      <c r="B5" s="46"/>
      <c r="C5" s="46"/>
      <c r="D5" s="47" t="s">
        <v>8</v>
      </c>
      <c r="E5" s="47" t="s">
        <v>8</v>
      </c>
      <c r="F5" s="48"/>
    </row>
    <row r="6" spans="1:6" s="40" customFormat="1" ht="12" customHeight="1" thickBot="1">
      <c r="A6" s="49">
        <v>1</v>
      </c>
      <c r="B6" s="50">
        <v>2</v>
      </c>
      <c r="C6" s="50">
        <v>3</v>
      </c>
      <c r="D6" s="51">
        <v>4</v>
      </c>
      <c r="E6" s="51">
        <v>5</v>
      </c>
      <c r="F6" s="52">
        <v>6</v>
      </c>
    </row>
    <row r="7" spans="1:7" s="5" customFormat="1" ht="13.5" customHeight="1">
      <c r="A7" s="6"/>
      <c r="B7" s="9"/>
      <c r="C7" s="92" t="s">
        <v>9</v>
      </c>
      <c r="D7" s="7"/>
      <c r="E7" s="7"/>
      <c r="F7" s="7"/>
      <c r="G7" s="8"/>
    </row>
    <row r="8" spans="1:6" s="40" customFormat="1" ht="15.75" customHeight="1">
      <c r="A8" s="53">
        <v>1</v>
      </c>
      <c r="B8" s="53"/>
      <c r="C8" s="72" t="s">
        <v>10</v>
      </c>
      <c r="D8" s="81">
        <v>475411.6</v>
      </c>
      <c r="E8" s="90">
        <v>127641.1</v>
      </c>
      <c r="F8" s="10">
        <f aca="true" t="shared" si="0" ref="F8:F21">E8/D8*100</f>
        <v>26.84854555505167</v>
      </c>
    </row>
    <row r="9" spans="1:6" s="40" customFormat="1" ht="15.75" customHeight="1">
      <c r="A9" s="53">
        <v>2</v>
      </c>
      <c r="B9" s="53"/>
      <c r="C9" s="72" t="s">
        <v>77</v>
      </c>
      <c r="D9" s="81">
        <v>11405</v>
      </c>
      <c r="E9" s="81">
        <v>2689</v>
      </c>
      <c r="F9" s="10">
        <f t="shared" si="0"/>
        <v>23.57737834283209</v>
      </c>
    </row>
    <row r="10" spans="1:6" s="40" customFormat="1" ht="16.5" customHeight="1">
      <c r="A10" s="53">
        <v>3</v>
      </c>
      <c r="B10" s="53"/>
      <c r="C10" s="72" t="s">
        <v>11</v>
      </c>
      <c r="D10" s="81">
        <v>58310</v>
      </c>
      <c r="E10" s="81">
        <v>12963.7</v>
      </c>
      <c r="F10" s="10">
        <f t="shared" si="0"/>
        <v>22.232378665752016</v>
      </c>
    </row>
    <row r="11" spans="1:6" s="40" customFormat="1" ht="15.75" customHeight="1">
      <c r="A11" s="53">
        <v>4</v>
      </c>
      <c r="B11" s="53"/>
      <c r="C11" s="72" t="s">
        <v>12</v>
      </c>
      <c r="D11" s="81">
        <v>11800</v>
      </c>
      <c r="E11" s="81">
        <v>578.1</v>
      </c>
      <c r="F11" s="10">
        <f t="shared" si="0"/>
        <v>4.899152542372882</v>
      </c>
    </row>
    <row r="12" spans="1:6" s="40" customFormat="1" ht="15.75" customHeight="1">
      <c r="A12" s="53">
        <v>5</v>
      </c>
      <c r="B12" s="53"/>
      <c r="C12" s="72" t="s">
        <v>13</v>
      </c>
      <c r="D12" s="81">
        <v>43800</v>
      </c>
      <c r="E12" s="81">
        <v>9465.9</v>
      </c>
      <c r="F12" s="10">
        <f t="shared" si="0"/>
        <v>21.611643835616437</v>
      </c>
    </row>
    <row r="13" spans="1:6" s="40" customFormat="1" ht="15.75" customHeight="1">
      <c r="A13" s="53">
        <v>6</v>
      </c>
      <c r="B13" s="53"/>
      <c r="C13" s="72" t="s">
        <v>14</v>
      </c>
      <c r="D13" s="81">
        <v>5600</v>
      </c>
      <c r="E13" s="81">
        <v>1389</v>
      </c>
      <c r="F13" s="10">
        <f t="shared" si="0"/>
        <v>24.803571428571427</v>
      </c>
    </row>
    <row r="14" spans="1:6" s="40" customFormat="1" ht="17.25" customHeight="1">
      <c r="A14" s="53">
        <v>7</v>
      </c>
      <c r="B14" s="53"/>
      <c r="C14" s="72" t="s">
        <v>15</v>
      </c>
      <c r="D14" s="81">
        <v>24000</v>
      </c>
      <c r="E14" s="81">
        <v>3758.7</v>
      </c>
      <c r="F14" s="10">
        <f t="shared" si="0"/>
        <v>15.661249999999999</v>
      </c>
    </row>
    <row r="15" spans="1:6" s="40" customFormat="1" ht="16.5" customHeight="1">
      <c r="A15" s="53">
        <v>8</v>
      </c>
      <c r="B15" s="53"/>
      <c r="C15" s="72" t="s">
        <v>16</v>
      </c>
      <c r="D15" s="81">
        <v>52000</v>
      </c>
      <c r="E15" s="81">
        <v>13049.3</v>
      </c>
      <c r="F15" s="10">
        <f t="shared" si="0"/>
        <v>25.09480769230769</v>
      </c>
    </row>
    <row r="16" spans="1:6" s="40" customFormat="1" ht="13.5" customHeight="1" hidden="1">
      <c r="A16" s="53"/>
      <c r="B16" s="53"/>
      <c r="C16" s="72"/>
      <c r="D16" s="81"/>
      <c r="E16" s="81"/>
      <c r="F16" s="10"/>
    </row>
    <row r="17" spans="1:6" s="40" customFormat="1" ht="15.75" customHeight="1">
      <c r="A17" s="53">
        <v>9</v>
      </c>
      <c r="B17" s="53"/>
      <c r="C17" s="72" t="s">
        <v>17</v>
      </c>
      <c r="D17" s="81">
        <v>2808.5</v>
      </c>
      <c r="E17" s="81">
        <v>559.5</v>
      </c>
      <c r="F17" s="10">
        <f t="shared" si="0"/>
        <v>19.921666369948372</v>
      </c>
    </row>
    <row r="18" spans="1:6" s="40" customFormat="1" ht="26.25" customHeight="1">
      <c r="A18" s="53">
        <v>10</v>
      </c>
      <c r="B18" s="53"/>
      <c r="C18" s="73" t="s">
        <v>104</v>
      </c>
      <c r="D18" s="81"/>
      <c r="E18" s="81">
        <v>160.7</v>
      </c>
      <c r="F18" s="10"/>
    </row>
    <row r="19" spans="1:6" s="40" customFormat="1" ht="15" customHeight="1">
      <c r="A19" s="53">
        <v>11</v>
      </c>
      <c r="B19" s="53"/>
      <c r="C19" s="72" t="s">
        <v>18</v>
      </c>
      <c r="D19" s="81">
        <v>1300</v>
      </c>
      <c r="E19" s="81">
        <v>-6.7</v>
      </c>
      <c r="F19" s="10">
        <f t="shared" si="0"/>
        <v>-0.5153846153846153</v>
      </c>
    </row>
    <row r="20" spans="1:6" s="40" customFormat="1" ht="16.5" customHeight="1">
      <c r="A20" s="53">
        <v>12</v>
      </c>
      <c r="B20" s="53"/>
      <c r="C20" s="72" t="s">
        <v>61</v>
      </c>
      <c r="D20" s="81">
        <v>3700</v>
      </c>
      <c r="E20" s="81">
        <v>637.4</v>
      </c>
      <c r="F20" s="10">
        <f t="shared" si="0"/>
        <v>17.227027027027024</v>
      </c>
    </row>
    <row r="21" spans="1:6" s="40" customFormat="1" ht="14.25" customHeight="1">
      <c r="A21" s="53">
        <v>13</v>
      </c>
      <c r="B21" s="53"/>
      <c r="C21" s="72" t="s">
        <v>48</v>
      </c>
      <c r="D21" s="81"/>
      <c r="E21" s="81"/>
      <c r="F21" s="10"/>
    </row>
    <row r="22" spans="1:6" s="40" customFormat="1" ht="16.5" customHeight="1">
      <c r="A22" s="53">
        <v>14</v>
      </c>
      <c r="B22" s="53"/>
      <c r="C22" s="72" t="s">
        <v>46</v>
      </c>
      <c r="D22" s="81">
        <v>5700</v>
      </c>
      <c r="E22" s="81">
        <v>908.5</v>
      </c>
      <c r="F22" s="10">
        <f aca="true" t="shared" si="1" ref="F22:F27">E22/D22*100</f>
        <v>15.938596491228072</v>
      </c>
    </row>
    <row r="23" spans="1:6" s="40" customFormat="1" ht="15" customHeight="1">
      <c r="A23" s="53">
        <v>15</v>
      </c>
      <c r="B23" s="53"/>
      <c r="C23" s="72" t="s">
        <v>66</v>
      </c>
      <c r="D23" s="81">
        <v>3100</v>
      </c>
      <c r="E23" s="81">
        <v>1389</v>
      </c>
      <c r="F23" s="10">
        <f t="shared" si="1"/>
        <v>44.806451612903224</v>
      </c>
    </row>
    <row r="24" spans="1:6" s="11" customFormat="1" ht="11.25" customHeight="1">
      <c r="A24" s="12"/>
      <c r="B24" s="13"/>
      <c r="C24" s="67" t="s">
        <v>40</v>
      </c>
      <c r="D24" s="68">
        <f>D8+D9+D10+D11+D12+D13+D14+D15+D17+D19+D20+D21+D22+D23+D18</f>
        <v>698935.1</v>
      </c>
      <c r="E24" s="68">
        <f>SUM(E8:E23)</f>
        <v>175183.2</v>
      </c>
      <c r="F24" s="69">
        <f t="shared" si="1"/>
        <v>25.064301392217963</v>
      </c>
    </row>
    <row r="25" spans="1:12" s="40" customFormat="1" ht="17.25" customHeight="1">
      <c r="A25" s="54">
        <v>16</v>
      </c>
      <c r="B25" s="53"/>
      <c r="C25" s="64" t="s">
        <v>19</v>
      </c>
      <c r="D25" s="91">
        <v>1920.72</v>
      </c>
      <c r="E25" s="84">
        <v>480.2</v>
      </c>
      <c r="F25" s="85">
        <f t="shared" si="1"/>
        <v>25.001041276188097</v>
      </c>
      <c r="G25" s="56"/>
      <c r="H25" s="56"/>
      <c r="I25" s="56"/>
      <c r="J25" s="56"/>
      <c r="K25" s="56"/>
      <c r="L25" s="56"/>
    </row>
    <row r="26" spans="1:12" s="40" customFormat="1" ht="0.75" customHeight="1">
      <c r="A26" s="57"/>
      <c r="B26" s="58"/>
      <c r="C26" s="54" t="s">
        <v>86</v>
      </c>
      <c r="D26" s="59"/>
      <c r="E26" s="70">
        <f>E28+E30+E31+E32+E33+E37+E34+E35+E36+E40+E41+E42+E43+E44+E45+E48+E49+E50+E51+E29+E52+E38+E47+E46</f>
        <v>4426.3</v>
      </c>
      <c r="F26" s="55" t="e">
        <f t="shared" si="1"/>
        <v>#DIV/0!</v>
      </c>
      <c r="G26" s="56"/>
      <c r="H26" s="56"/>
      <c r="I26" s="56"/>
      <c r="J26" s="56"/>
      <c r="K26" s="56"/>
      <c r="L26" s="56"/>
    </row>
    <row r="27" spans="1:12" s="40" customFormat="1" ht="21" customHeight="1">
      <c r="A27" s="57">
        <v>17</v>
      </c>
      <c r="B27" s="58"/>
      <c r="C27" s="74" t="s">
        <v>74</v>
      </c>
      <c r="D27" s="84">
        <f>D29+D31+D32+D33+D34+D38+D35+D36+D37+D41+D42+D43+D44+D45+D46+D49+D50+D51+D52+D30+D53+D39+D48+D47</f>
        <v>40726.66999999999</v>
      </c>
      <c r="E27" s="84">
        <f>E29+E31+E32+E33+E34+E38+E35+E36+E37+E41+E42+E43+E44+E45+E46+E49+E50+E51+E52</f>
        <v>797.3</v>
      </c>
      <c r="F27" s="85">
        <f t="shared" si="1"/>
        <v>1.9576852219933525</v>
      </c>
      <c r="G27" s="56"/>
      <c r="H27" s="56"/>
      <c r="I27" s="56"/>
      <c r="J27" s="56"/>
      <c r="K27" s="56"/>
      <c r="L27" s="56"/>
    </row>
    <row r="28" spans="1:12" s="40" customFormat="1" ht="9.75" customHeight="1">
      <c r="A28" s="57"/>
      <c r="B28" s="58"/>
      <c r="C28" s="72" t="s">
        <v>21</v>
      </c>
      <c r="D28" s="17"/>
      <c r="E28" s="17"/>
      <c r="F28" s="10"/>
      <c r="G28" s="56"/>
      <c r="H28" s="56"/>
      <c r="I28" s="56"/>
      <c r="J28" s="56"/>
      <c r="K28" s="56"/>
      <c r="L28" s="56"/>
    </row>
    <row r="29" spans="1:12" s="11" customFormat="1" ht="28.5" customHeight="1">
      <c r="A29" s="15"/>
      <c r="B29" s="16"/>
      <c r="C29" s="75" t="s">
        <v>88</v>
      </c>
      <c r="D29" s="86">
        <v>11302.79</v>
      </c>
      <c r="E29" s="17">
        <v>797.3</v>
      </c>
      <c r="F29" s="10">
        <f aca="true" t="shared" si="2" ref="F29:F39">E29/D29*100</f>
        <v>7.054010558455036</v>
      </c>
      <c r="G29" s="14"/>
      <c r="H29" s="14"/>
      <c r="I29" s="14"/>
      <c r="J29" s="14"/>
      <c r="K29" s="14"/>
      <c r="L29" s="14"/>
    </row>
    <row r="30" spans="1:12" s="11" customFormat="1" ht="18.75" customHeight="1" hidden="1">
      <c r="A30" s="15"/>
      <c r="B30" s="16"/>
      <c r="C30" s="76" t="s">
        <v>105</v>
      </c>
      <c r="D30" s="87"/>
      <c r="E30" s="17"/>
      <c r="F30" s="10" t="e">
        <f t="shared" si="2"/>
        <v>#DIV/0!</v>
      </c>
      <c r="G30" s="14"/>
      <c r="H30" s="14"/>
      <c r="I30" s="14"/>
      <c r="J30" s="14"/>
      <c r="K30" s="14"/>
      <c r="L30" s="14"/>
    </row>
    <row r="31" spans="1:12" s="40" customFormat="1" ht="26.25" customHeight="1">
      <c r="A31" s="57"/>
      <c r="B31" s="58"/>
      <c r="C31" s="76" t="s">
        <v>98</v>
      </c>
      <c r="D31" s="88">
        <v>3553.38</v>
      </c>
      <c r="E31" s="17"/>
      <c r="F31" s="10">
        <f t="shared" si="2"/>
        <v>0</v>
      </c>
      <c r="G31" s="56"/>
      <c r="H31" s="56"/>
      <c r="I31" s="56"/>
      <c r="J31" s="56"/>
      <c r="K31" s="56"/>
      <c r="L31" s="56"/>
    </row>
    <row r="32" spans="1:12" s="40" customFormat="1" ht="24.75" customHeight="1">
      <c r="A32" s="57"/>
      <c r="B32" s="58"/>
      <c r="C32" s="76" t="s">
        <v>99</v>
      </c>
      <c r="D32" s="88">
        <v>18000</v>
      </c>
      <c r="E32" s="17"/>
      <c r="F32" s="10">
        <f t="shared" si="2"/>
        <v>0</v>
      </c>
      <c r="G32" s="56"/>
      <c r="H32" s="56"/>
      <c r="I32" s="56"/>
      <c r="J32" s="56"/>
      <c r="K32" s="56"/>
      <c r="L32" s="56"/>
    </row>
    <row r="33" spans="1:12" s="40" customFormat="1" ht="18.75" customHeight="1">
      <c r="A33" s="57"/>
      <c r="B33" s="58"/>
      <c r="C33" s="76" t="s">
        <v>106</v>
      </c>
      <c r="D33" s="88">
        <v>162.34</v>
      </c>
      <c r="E33" s="17"/>
      <c r="F33" s="10">
        <f t="shared" si="2"/>
        <v>0</v>
      </c>
      <c r="G33" s="56"/>
      <c r="H33" s="56"/>
      <c r="I33" s="56"/>
      <c r="J33" s="56"/>
      <c r="K33" s="56"/>
      <c r="L33" s="56"/>
    </row>
    <row r="34" spans="1:12" s="40" customFormat="1" ht="20.25" customHeight="1" hidden="1">
      <c r="A34" s="57"/>
      <c r="B34" s="58"/>
      <c r="C34" s="76" t="s">
        <v>91</v>
      </c>
      <c r="D34" s="89"/>
      <c r="E34" s="17"/>
      <c r="F34" s="10" t="e">
        <f t="shared" si="2"/>
        <v>#DIV/0!</v>
      </c>
      <c r="G34" s="56"/>
      <c r="H34" s="56"/>
      <c r="I34" s="56"/>
      <c r="J34" s="56"/>
      <c r="K34" s="56"/>
      <c r="L34" s="56"/>
    </row>
    <row r="35" spans="1:12" s="40" customFormat="1" ht="20.25" customHeight="1" hidden="1">
      <c r="A35" s="57"/>
      <c r="B35" s="58"/>
      <c r="C35" s="76" t="s">
        <v>90</v>
      </c>
      <c r="D35" s="89"/>
      <c r="E35" s="17"/>
      <c r="F35" s="10" t="e">
        <f t="shared" si="2"/>
        <v>#DIV/0!</v>
      </c>
      <c r="G35" s="56"/>
      <c r="H35" s="56"/>
      <c r="I35" s="56"/>
      <c r="J35" s="56"/>
      <c r="K35" s="56"/>
      <c r="L35" s="56"/>
    </row>
    <row r="36" spans="1:12" s="40" customFormat="1" ht="26.25" customHeight="1">
      <c r="A36" s="57"/>
      <c r="B36" s="58"/>
      <c r="C36" s="76" t="s">
        <v>96</v>
      </c>
      <c r="D36" s="88">
        <v>1165.32</v>
      </c>
      <c r="E36" s="17"/>
      <c r="F36" s="10">
        <f t="shared" si="2"/>
        <v>0</v>
      </c>
      <c r="G36" s="56"/>
      <c r="H36" s="56"/>
      <c r="I36" s="56"/>
      <c r="J36" s="56"/>
      <c r="K36" s="56"/>
      <c r="L36" s="56"/>
    </row>
    <row r="37" spans="1:12" s="40" customFormat="1" ht="30.75" customHeight="1" hidden="1">
      <c r="A37" s="57"/>
      <c r="B37" s="58"/>
      <c r="C37" s="76"/>
      <c r="D37" s="87"/>
      <c r="E37" s="17"/>
      <c r="F37" s="10" t="e">
        <f t="shared" si="2"/>
        <v>#DIV/0!</v>
      </c>
      <c r="G37" s="56"/>
      <c r="H37" s="56"/>
      <c r="I37" s="56"/>
      <c r="J37" s="56"/>
      <c r="K37" s="56"/>
      <c r="L37" s="56"/>
    </row>
    <row r="38" spans="1:12" s="40" customFormat="1" ht="28.5" customHeight="1">
      <c r="A38" s="57"/>
      <c r="B38" s="58"/>
      <c r="C38" s="76" t="s">
        <v>100</v>
      </c>
      <c r="D38" s="87">
        <v>1034.02</v>
      </c>
      <c r="E38" s="17"/>
      <c r="F38" s="10">
        <f t="shared" si="2"/>
        <v>0</v>
      </c>
      <c r="G38" s="56"/>
      <c r="H38" s="56"/>
      <c r="I38" s="56"/>
      <c r="J38" s="56"/>
      <c r="K38" s="56"/>
      <c r="L38" s="56"/>
    </row>
    <row r="39" spans="1:12" s="40" customFormat="1" ht="26.25" customHeight="1">
      <c r="A39" s="57"/>
      <c r="B39" s="58"/>
      <c r="C39" s="76" t="s">
        <v>101</v>
      </c>
      <c r="D39" s="88">
        <v>3763.24</v>
      </c>
      <c r="E39" s="17"/>
      <c r="F39" s="10">
        <f t="shared" si="2"/>
        <v>0</v>
      </c>
      <c r="G39" s="56"/>
      <c r="H39" s="56"/>
      <c r="I39" s="56"/>
      <c r="J39" s="56"/>
      <c r="K39" s="56"/>
      <c r="L39" s="56"/>
    </row>
    <row r="40" spans="1:12" s="40" customFormat="1" ht="24.75" customHeight="1" hidden="1">
      <c r="A40" s="57"/>
      <c r="B40" s="58"/>
      <c r="C40" s="76" t="s">
        <v>82</v>
      </c>
      <c r="D40" s="87"/>
      <c r="E40" s="17"/>
      <c r="F40" s="10"/>
      <c r="G40" s="56"/>
      <c r="H40" s="56"/>
      <c r="I40" s="56"/>
      <c r="J40" s="56"/>
      <c r="K40" s="56"/>
      <c r="L40" s="56"/>
    </row>
    <row r="41" spans="1:12" s="40" customFormat="1" ht="24" customHeight="1" hidden="1">
      <c r="A41" s="57"/>
      <c r="B41" s="58"/>
      <c r="C41" s="76" t="s">
        <v>107</v>
      </c>
      <c r="D41" s="87"/>
      <c r="E41" s="17"/>
      <c r="F41" s="10" t="e">
        <f>E41/D41*100</f>
        <v>#DIV/0!</v>
      </c>
      <c r="G41" s="56"/>
      <c r="H41" s="56"/>
      <c r="I41" s="56"/>
      <c r="J41" s="56"/>
      <c r="K41" s="56"/>
      <c r="L41" s="56"/>
    </row>
    <row r="42" spans="1:12" s="40" customFormat="1" ht="9.75" customHeight="1" hidden="1">
      <c r="A42" s="57"/>
      <c r="B42" s="58"/>
      <c r="C42" s="76" t="s">
        <v>108</v>
      </c>
      <c r="D42" s="87"/>
      <c r="E42" s="17"/>
      <c r="F42" s="10" t="e">
        <f>E42/D42*100</f>
        <v>#DIV/0!</v>
      </c>
      <c r="G42" s="56"/>
      <c r="H42" s="56"/>
      <c r="I42" s="56"/>
      <c r="J42" s="56"/>
      <c r="K42" s="56"/>
      <c r="L42" s="56"/>
    </row>
    <row r="43" spans="1:12" s="40" customFormat="1" ht="24.75" customHeight="1" hidden="1">
      <c r="A43" s="57"/>
      <c r="B43" s="58"/>
      <c r="C43" s="76" t="s">
        <v>109</v>
      </c>
      <c r="D43" s="87"/>
      <c r="E43" s="17"/>
      <c r="F43" s="10" t="e">
        <f>E43/D43*100</f>
        <v>#DIV/0!</v>
      </c>
      <c r="G43" s="56"/>
      <c r="H43" s="56"/>
      <c r="I43" s="56"/>
      <c r="J43" s="56"/>
      <c r="K43" s="56"/>
      <c r="L43" s="56"/>
    </row>
    <row r="44" spans="1:12" s="40" customFormat="1" ht="16.5" customHeight="1" hidden="1">
      <c r="A44" s="57"/>
      <c r="B44" s="58"/>
      <c r="C44" s="76" t="s">
        <v>76</v>
      </c>
      <c r="D44" s="87"/>
      <c r="E44" s="17"/>
      <c r="F44" s="10" t="e">
        <f>E44/D44*100</f>
        <v>#DIV/0!</v>
      </c>
      <c r="G44" s="56"/>
      <c r="H44" s="56"/>
      <c r="I44" s="56"/>
      <c r="J44" s="56"/>
      <c r="K44" s="56"/>
      <c r="L44" s="56"/>
    </row>
    <row r="45" spans="1:12" s="40" customFormat="1" ht="12.75" customHeight="1" hidden="1">
      <c r="A45" s="57"/>
      <c r="B45" s="58"/>
      <c r="C45" s="76" t="s">
        <v>81</v>
      </c>
      <c r="D45" s="87"/>
      <c r="E45" s="17"/>
      <c r="F45" s="10" t="e">
        <f>E45/D45*100</f>
        <v>#DIV/0!</v>
      </c>
      <c r="G45" s="56"/>
      <c r="H45" s="56"/>
      <c r="I45" s="56"/>
      <c r="J45" s="56"/>
      <c r="K45" s="56"/>
      <c r="L45" s="56"/>
    </row>
    <row r="46" spans="1:12" s="40" customFormat="1" ht="18.75" customHeight="1" hidden="1">
      <c r="A46" s="57"/>
      <c r="B46" s="58"/>
      <c r="C46" s="76"/>
      <c r="D46" s="87"/>
      <c r="E46" s="17"/>
      <c r="F46" s="10" t="e">
        <f aca="true" t="shared" si="3" ref="F46:F52">E46/D46*100</f>
        <v>#DIV/0!</v>
      </c>
      <c r="G46" s="56"/>
      <c r="H46" s="56"/>
      <c r="I46" s="56"/>
      <c r="J46" s="56"/>
      <c r="K46" s="56"/>
      <c r="L46" s="56"/>
    </row>
    <row r="47" spans="1:12" s="40" customFormat="1" ht="15.75" customHeight="1" hidden="1">
      <c r="A47" s="57"/>
      <c r="B47" s="58"/>
      <c r="C47" s="76" t="s">
        <v>110</v>
      </c>
      <c r="D47" s="89"/>
      <c r="E47" s="17"/>
      <c r="F47" s="10" t="e">
        <f t="shared" si="3"/>
        <v>#DIV/0!</v>
      </c>
      <c r="G47" s="56"/>
      <c r="H47" s="56"/>
      <c r="I47" s="56"/>
      <c r="J47" s="56"/>
      <c r="K47" s="56"/>
      <c r="L47" s="56"/>
    </row>
    <row r="48" spans="1:12" s="40" customFormat="1" ht="12.75" customHeight="1" hidden="1">
      <c r="A48" s="57"/>
      <c r="B48" s="58"/>
      <c r="C48" s="76" t="s">
        <v>94</v>
      </c>
      <c r="D48" s="89"/>
      <c r="E48" s="17">
        <v>3629</v>
      </c>
      <c r="F48" s="10" t="e">
        <f>E48/D48*100</f>
        <v>#DIV/0!</v>
      </c>
      <c r="G48" s="56"/>
      <c r="H48" s="56"/>
      <c r="I48" s="56"/>
      <c r="J48" s="56"/>
      <c r="K48" s="56"/>
      <c r="L48" s="56"/>
    </row>
    <row r="49" spans="1:12" s="40" customFormat="1" ht="15.75" customHeight="1" hidden="1">
      <c r="A49" s="57"/>
      <c r="B49" s="58"/>
      <c r="C49" s="76" t="s">
        <v>83</v>
      </c>
      <c r="D49" s="89"/>
      <c r="E49" s="17"/>
      <c r="F49" s="10" t="e">
        <f t="shared" si="3"/>
        <v>#DIV/0!</v>
      </c>
      <c r="G49" s="56"/>
      <c r="H49" s="56"/>
      <c r="I49" s="56"/>
      <c r="J49" s="56"/>
      <c r="K49" s="56"/>
      <c r="L49" s="56"/>
    </row>
    <row r="50" spans="1:12" s="40" customFormat="1" ht="13.5" customHeight="1" hidden="1">
      <c r="A50" s="57"/>
      <c r="B50" s="58"/>
      <c r="C50" s="76"/>
      <c r="D50" s="89"/>
      <c r="E50" s="17"/>
      <c r="F50" s="10" t="e">
        <f t="shared" si="3"/>
        <v>#DIV/0!</v>
      </c>
      <c r="G50" s="56"/>
      <c r="H50" s="56"/>
      <c r="I50" s="56"/>
      <c r="J50" s="56"/>
      <c r="K50" s="56"/>
      <c r="L50" s="56"/>
    </row>
    <row r="51" spans="1:12" s="40" customFormat="1" ht="0.75" customHeight="1" hidden="1">
      <c r="A51" s="57"/>
      <c r="B51" s="58"/>
      <c r="C51" s="76"/>
      <c r="D51" s="89"/>
      <c r="E51" s="17"/>
      <c r="F51" s="10" t="e">
        <f t="shared" si="3"/>
        <v>#DIV/0!</v>
      </c>
      <c r="G51" s="56"/>
      <c r="H51" s="56"/>
      <c r="I51" s="56"/>
      <c r="J51" s="56"/>
      <c r="K51" s="56"/>
      <c r="L51" s="56"/>
    </row>
    <row r="52" spans="1:12" s="40" customFormat="1" ht="28.5" customHeight="1">
      <c r="A52" s="57"/>
      <c r="B52" s="58"/>
      <c r="C52" s="76" t="s">
        <v>97</v>
      </c>
      <c r="D52" s="86">
        <v>1745.58</v>
      </c>
      <c r="E52" s="17"/>
      <c r="F52" s="10">
        <f t="shared" si="3"/>
        <v>0</v>
      </c>
      <c r="G52" s="56"/>
      <c r="H52" s="56"/>
      <c r="I52" s="56"/>
      <c r="J52" s="56"/>
      <c r="K52" s="56"/>
      <c r="L52" s="56"/>
    </row>
    <row r="53" spans="1:12" s="40" customFormat="1" ht="12" customHeight="1" hidden="1">
      <c r="A53" s="57"/>
      <c r="B53" s="58"/>
      <c r="C53" s="76" t="s">
        <v>111</v>
      </c>
      <c r="D53" s="17"/>
      <c r="E53" s="17"/>
      <c r="F53" s="10"/>
      <c r="G53" s="56"/>
      <c r="H53" s="56"/>
      <c r="I53" s="56"/>
      <c r="J53" s="56"/>
      <c r="K53" s="56"/>
      <c r="L53" s="56"/>
    </row>
    <row r="54" spans="1:12" s="40" customFormat="1" ht="24.75" customHeight="1">
      <c r="A54" s="57">
        <v>18</v>
      </c>
      <c r="B54" s="58"/>
      <c r="C54" s="77" t="s">
        <v>20</v>
      </c>
      <c r="D54" s="84">
        <f>D57+D58+D59+D60+D61+D62+D63+D65+D66+D67+D68+D91+D84+D83+D85+D81</f>
        <v>371840.38</v>
      </c>
      <c r="E54" s="84">
        <f>E57+E58+E59+E60+E61+E62+E63+E65+E66+E67+E68+E84+E85+E81</f>
        <v>80958.8</v>
      </c>
      <c r="F54" s="85">
        <f>E54/D54*100</f>
        <v>21.772460538040544</v>
      </c>
      <c r="G54" s="56"/>
      <c r="H54" s="56"/>
      <c r="I54" s="56"/>
      <c r="J54" s="56"/>
      <c r="K54" s="56"/>
      <c r="L54" s="56"/>
    </row>
    <row r="55" spans="1:12" s="40" customFormat="1" ht="21.75" customHeight="1" hidden="1">
      <c r="A55" s="57"/>
      <c r="B55" s="58"/>
      <c r="C55" s="78"/>
      <c r="D55" s="59"/>
      <c r="E55" s="59"/>
      <c r="F55" s="55"/>
      <c r="G55" s="56"/>
      <c r="H55" s="56"/>
      <c r="I55" s="56"/>
      <c r="J55" s="56"/>
      <c r="K55" s="56"/>
      <c r="L55" s="56"/>
    </row>
    <row r="56" spans="1:12" s="5" customFormat="1" ht="10.5" customHeight="1">
      <c r="A56" s="7"/>
      <c r="B56" s="28"/>
      <c r="C56" s="79" t="s">
        <v>21</v>
      </c>
      <c r="D56" s="26"/>
      <c r="E56" s="26"/>
      <c r="F56" s="29"/>
      <c r="G56" s="27"/>
      <c r="H56" s="27"/>
      <c r="I56" s="27"/>
      <c r="J56" s="27"/>
      <c r="K56" s="27"/>
      <c r="L56" s="27"/>
    </row>
    <row r="57" spans="1:12" s="40" customFormat="1" ht="26.25" customHeight="1">
      <c r="A57" s="54"/>
      <c r="B57" s="60"/>
      <c r="C57" s="80" t="s">
        <v>75</v>
      </c>
      <c r="D57" s="82">
        <v>189097</v>
      </c>
      <c r="E57" s="17">
        <v>37400</v>
      </c>
      <c r="F57" s="10">
        <f aca="true" t="shared" si="4" ref="F57:F92">E57/D57*100</f>
        <v>19.778209067304083</v>
      </c>
      <c r="G57" s="56"/>
      <c r="H57" s="56"/>
      <c r="I57" s="56"/>
      <c r="J57" s="56"/>
      <c r="K57" s="56"/>
      <c r="L57" s="56"/>
    </row>
    <row r="58" spans="1:12" s="40" customFormat="1" ht="21.75" customHeight="1">
      <c r="A58" s="54"/>
      <c r="B58" s="53"/>
      <c r="C58" s="15" t="s">
        <v>43</v>
      </c>
      <c r="D58" s="82">
        <v>3995</v>
      </c>
      <c r="E58" s="17">
        <v>931.3</v>
      </c>
      <c r="F58" s="10">
        <f t="shared" si="4"/>
        <v>23.311639549436794</v>
      </c>
      <c r="G58" s="56"/>
      <c r="H58" s="56"/>
      <c r="I58" s="56"/>
      <c r="J58" s="56"/>
      <c r="K58" s="56"/>
      <c r="L58" s="56"/>
    </row>
    <row r="59" spans="1:12" s="40" customFormat="1" ht="18.75" customHeight="1">
      <c r="A59" s="54"/>
      <c r="B59" s="53"/>
      <c r="C59" s="72" t="s">
        <v>112</v>
      </c>
      <c r="D59" s="83">
        <v>1165.62</v>
      </c>
      <c r="E59" s="81">
        <v>209.3</v>
      </c>
      <c r="F59" s="10">
        <f t="shared" si="4"/>
        <v>17.95610919510647</v>
      </c>
      <c r="G59" s="56"/>
      <c r="H59" s="56"/>
      <c r="I59" s="56"/>
      <c r="J59" s="56"/>
      <c r="K59" s="56"/>
      <c r="L59" s="56"/>
    </row>
    <row r="60" spans="1:12" s="40" customFormat="1" ht="27" customHeight="1">
      <c r="A60" s="54"/>
      <c r="B60" s="53"/>
      <c r="C60" s="75" t="s">
        <v>79</v>
      </c>
      <c r="D60" s="83">
        <v>145449</v>
      </c>
      <c r="E60" s="81">
        <v>36444.8</v>
      </c>
      <c r="F60" s="10">
        <f t="shared" si="4"/>
        <v>25.056755288795387</v>
      </c>
      <c r="G60" s="56"/>
      <c r="H60" s="56"/>
      <c r="I60" s="56"/>
      <c r="J60" s="56"/>
      <c r="K60" s="56"/>
      <c r="L60" s="56"/>
    </row>
    <row r="61" spans="1:12" s="40" customFormat="1" ht="19.5" customHeight="1">
      <c r="A61" s="54"/>
      <c r="B61" s="53"/>
      <c r="C61" s="72" t="s">
        <v>41</v>
      </c>
      <c r="D61" s="83">
        <v>9178</v>
      </c>
      <c r="E61" s="81">
        <v>2450.9</v>
      </c>
      <c r="F61" s="10">
        <f t="shared" si="4"/>
        <v>26.70407496186533</v>
      </c>
      <c r="G61" s="56"/>
      <c r="H61" s="56"/>
      <c r="I61" s="56"/>
      <c r="J61" s="56"/>
      <c r="K61" s="56"/>
      <c r="L61" s="56"/>
    </row>
    <row r="62" spans="1:12" s="40" customFormat="1" ht="10.5" customHeight="1" hidden="1">
      <c r="A62" s="54"/>
      <c r="B62" s="53"/>
      <c r="C62" s="72" t="s">
        <v>44</v>
      </c>
      <c r="D62" s="81"/>
      <c r="E62" s="81"/>
      <c r="F62" s="10" t="e">
        <f t="shared" si="4"/>
        <v>#DIV/0!</v>
      </c>
      <c r="G62" s="56"/>
      <c r="H62" s="56"/>
      <c r="I62" s="56"/>
      <c r="J62" s="56"/>
      <c r="K62" s="56"/>
      <c r="L62" s="56"/>
    </row>
    <row r="63" spans="1:12" s="40" customFormat="1" ht="11.25" customHeight="1" hidden="1">
      <c r="A63" s="54"/>
      <c r="B63" s="53"/>
      <c r="C63" s="72" t="s">
        <v>45</v>
      </c>
      <c r="D63" s="81"/>
      <c r="E63" s="81"/>
      <c r="F63" s="10" t="e">
        <f t="shared" si="4"/>
        <v>#DIV/0!</v>
      </c>
      <c r="G63" s="56"/>
      <c r="H63" s="56"/>
      <c r="I63" s="56"/>
      <c r="J63" s="56"/>
      <c r="K63" s="56"/>
      <c r="L63" s="56"/>
    </row>
    <row r="64" spans="1:12" s="40" customFormat="1" ht="11.25" customHeight="1" hidden="1">
      <c r="A64" s="54"/>
      <c r="B64" s="53"/>
      <c r="C64" s="72" t="s">
        <v>62</v>
      </c>
      <c r="D64" s="81"/>
      <c r="E64" s="81"/>
      <c r="F64" s="10" t="e">
        <f t="shared" si="4"/>
        <v>#DIV/0!</v>
      </c>
      <c r="G64" s="56"/>
      <c r="H64" s="56"/>
      <c r="I64" s="56"/>
      <c r="J64" s="56"/>
      <c r="K64" s="56"/>
      <c r="L64" s="56"/>
    </row>
    <row r="65" spans="1:12" s="40" customFormat="1" ht="21.75" customHeight="1">
      <c r="A65" s="54"/>
      <c r="B65" s="53"/>
      <c r="C65" s="72" t="s">
        <v>115</v>
      </c>
      <c r="D65" s="83">
        <v>13553</v>
      </c>
      <c r="E65" s="81">
        <v>2500</v>
      </c>
      <c r="F65" s="10">
        <f t="shared" si="4"/>
        <v>18.446100494355495</v>
      </c>
      <c r="G65" s="56"/>
      <c r="H65" s="56"/>
      <c r="I65" s="56"/>
      <c r="J65" s="56"/>
      <c r="K65" s="56"/>
      <c r="L65" s="56"/>
    </row>
    <row r="66" spans="1:12" s="40" customFormat="1" ht="19.5" customHeight="1">
      <c r="A66" s="54"/>
      <c r="B66" s="53"/>
      <c r="C66" s="72" t="s">
        <v>72</v>
      </c>
      <c r="D66" s="83">
        <v>762.93</v>
      </c>
      <c r="E66" s="81">
        <v>230.9</v>
      </c>
      <c r="F66" s="10">
        <f t="shared" si="4"/>
        <v>30.26489979421441</v>
      </c>
      <c r="G66" s="56"/>
      <c r="H66" s="56"/>
      <c r="I66" s="56"/>
      <c r="J66" s="56"/>
      <c r="K66" s="56"/>
      <c r="L66" s="56"/>
    </row>
    <row r="67" spans="1:12" s="40" customFormat="1" ht="16.5" customHeight="1">
      <c r="A67" s="54"/>
      <c r="B67" s="53"/>
      <c r="C67" s="72" t="s">
        <v>47</v>
      </c>
      <c r="D67" s="83">
        <v>582.29</v>
      </c>
      <c r="E67" s="81">
        <v>130.6</v>
      </c>
      <c r="F67" s="10">
        <f t="shared" si="4"/>
        <v>22.428686736849336</v>
      </c>
      <c r="G67" s="56"/>
      <c r="H67" s="56"/>
      <c r="I67" s="56"/>
      <c r="J67" s="56"/>
      <c r="K67" s="56"/>
      <c r="L67" s="56"/>
    </row>
    <row r="68" spans="1:12" s="40" customFormat="1" ht="11.25" customHeight="1" hidden="1">
      <c r="A68" s="54"/>
      <c r="B68" s="53"/>
      <c r="C68" s="72" t="s">
        <v>113</v>
      </c>
      <c r="D68" s="81"/>
      <c r="E68" s="81"/>
      <c r="F68" s="10" t="e">
        <f t="shared" si="4"/>
        <v>#DIV/0!</v>
      </c>
      <c r="G68" s="56"/>
      <c r="H68" s="56"/>
      <c r="I68" s="56"/>
      <c r="J68" s="56"/>
      <c r="K68" s="56"/>
      <c r="L68" s="56"/>
    </row>
    <row r="69" spans="1:12" s="40" customFormat="1" ht="11.25" customHeight="1" hidden="1">
      <c r="A69" s="54"/>
      <c r="B69" s="53"/>
      <c r="C69" s="72" t="s">
        <v>50</v>
      </c>
      <c r="D69" s="81"/>
      <c r="E69" s="81"/>
      <c r="F69" s="10" t="e">
        <f t="shared" si="4"/>
        <v>#DIV/0!</v>
      </c>
      <c r="G69" s="56"/>
      <c r="H69" s="56"/>
      <c r="I69" s="56"/>
      <c r="J69" s="56"/>
      <c r="K69" s="56"/>
      <c r="L69" s="56"/>
    </row>
    <row r="70" spans="1:12" s="40" customFormat="1" ht="12.75" customHeight="1" hidden="1">
      <c r="A70" s="54"/>
      <c r="B70" s="53"/>
      <c r="C70" s="72" t="s">
        <v>49</v>
      </c>
      <c r="D70" s="81"/>
      <c r="E70" s="81"/>
      <c r="F70" s="10" t="e">
        <f t="shared" si="4"/>
        <v>#DIV/0!</v>
      </c>
      <c r="G70" s="56"/>
      <c r="H70" s="56"/>
      <c r="I70" s="56"/>
      <c r="J70" s="56"/>
      <c r="K70" s="56"/>
      <c r="L70" s="56"/>
    </row>
    <row r="71" spans="1:12" s="40" customFormat="1" ht="11.25" customHeight="1" hidden="1">
      <c r="A71" s="54"/>
      <c r="B71" s="53"/>
      <c r="C71" s="72" t="s">
        <v>51</v>
      </c>
      <c r="D71" s="81"/>
      <c r="E71" s="81"/>
      <c r="F71" s="10" t="e">
        <f t="shared" si="4"/>
        <v>#DIV/0!</v>
      </c>
      <c r="G71" s="56"/>
      <c r="H71" s="56"/>
      <c r="I71" s="56"/>
      <c r="J71" s="56"/>
      <c r="K71" s="56"/>
      <c r="L71" s="56"/>
    </row>
    <row r="72" spans="1:12" s="40" customFormat="1" ht="10.5" customHeight="1" hidden="1">
      <c r="A72" s="54"/>
      <c r="B72" s="53"/>
      <c r="C72" s="72" t="s">
        <v>52</v>
      </c>
      <c r="D72" s="81"/>
      <c r="E72" s="81"/>
      <c r="F72" s="10" t="e">
        <f t="shared" si="4"/>
        <v>#DIV/0!</v>
      </c>
      <c r="G72" s="56"/>
      <c r="H72" s="56"/>
      <c r="I72" s="56"/>
      <c r="J72" s="56"/>
      <c r="K72" s="56"/>
      <c r="L72" s="56"/>
    </row>
    <row r="73" spans="1:12" s="40" customFormat="1" ht="12.75" customHeight="1" hidden="1">
      <c r="A73" s="54"/>
      <c r="B73" s="53"/>
      <c r="C73" s="72" t="s">
        <v>53</v>
      </c>
      <c r="D73" s="81"/>
      <c r="E73" s="81"/>
      <c r="F73" s="10" t="e">
        <f t="shared" si="4"/>
        <v>#DIV/0!</v>
      </c>
      <c r="G73" s="56"/>
      <c r="H73" s="56"/>
      <c r="I73" s="56"/>
      <c r="J73" s="56"/>
      <c r="K73" s="56"/>
      <c r="L73" s="56"/>
    </row>
    <row r="74" spans="1:12" s="40" customFormat="1" ht="11.25" customHeight="1" hidden="1">
      <c r="A74" s="54"/>
      <c r="B74" s="53"/>
      <c r="C74" s="72" t="s">
        <v>54</v>
      </c>
      <c r="D74" s="81"/>
      <c r="E74" s="81"/>
      <c r="F74" s="10" t="e">
        <f t="shared" si="4"/>
        <v>#DIV/0!</v>
      </c>
      <c r="G74" s="56"/>
      <c r="H74" s="56"/>
      <c r="I74" s="56"/>
      <c r="J74" s="56"/>
      <c r="K74" s="56"/>
      <c r="L74" s="56"/>
    </row>
    <row r="75" spans="1:12" s="40" customFormat="1" ht="12.75" customHeight="1" hidden="1">
      <c r="A75" s="54"/>
      <c r="B75" s="53"/>
      <c r="C75" s="72" t="s">
        <v>55</v>
      </c>
      <c r="D75" s="81"/>
      <c r="E75" s="81"/>
      <c r="F75" s="10" t="e">
        <f t="shared" si="4"/>
        <v>#DIV/0!</v>
      </c>
      <c r="G75" s="56"/>
      <c r="H75" s="56"/>
      <c r="I75" s="56"/>
      <c r="J75" s="56"/>
      <c r="K75" s="56"/>
      <c r="L75" s="56"/>
    </row>
    <row r="76" spans="1:12" s="40" customFormat="1" ht="13.5" customHeight="1" hidden="1">
      <c r="A76" s="54"/>
      <c r="B76" s="53"/>
      <c r="C76" s="72" t="s">
        <v>56</v>
      </c>
      <c r="D76" s="81"/>
      <c r="E76" s="81"/>
      <c r="F76" s="10" t="e">
        <f t="shared" si="4"/>
        <v>#DIV/0!</v>
      </c>
      <c r="G76" s="56"/>
      <c r="H76" s="56"/>
      <c r="I76" s="56"/>
      <c r="J76" s="56"/>
      <c r="K76" s="56"/>
      <c r="L76" s="56"/>
    </row>
    <row r="77" spans="1:12" s="40" customFormat="1" ht="0.75" customHeight="1" hidden="1">
      <c r="A77" s="54"/>
      <c r="B77" s="53"/>
      <c r="C77" s="72" t="s">
        <v>58</v>
      </c>
      <c r="D77" s="81"/>
      <c r="E77" s="81"/>
      <c r="F77" s="10" t="e">
        <f t="shared" si="4"/>
        <v>#DIV/0!</v>
      </c>
      <c r="G77" s="56"/>
      <c r="H77" s="56"/>
      <c r="I77" s="56"/>
      <c r="J77" s="56"/>
      <c r="K77" s="56"/>
      <c r="L77" s="56"/>
    </row>
    <row r="78" spans="1:12" s="40" customFormat="1" ht="0.75" customHeight="1" hidden="1">
      <c r="A78" s="54"/>
      <c r="B78" s="53"/>
      <c r="C78" s="72" t="s">
        <v>60</v>
      </c>
      <c r="D78" s="81"/>
      <c r="E78" s="81"/>
      <c r="F78" s="10" t="e">
        <f t="shared" si="4"/>
        <v>#DIV/0!</v>
      </c>
      <c r="G78" s="56"/>
      <c r="H78" s="56"/>
      <c r="I78" s="56"/>
      <c r="J78" s="56"/>
      <c r="K78" s="56"/>
      <c r="L78" s="56"/>
    </row>
    <row r="79" spans="1:12" s="40" customFormat="1" ht="13.5" customHeight="1" hidden="1">
      <c r="A79" s="54"/>
      <c r="B79" s="53"/>
      <c r="C79" s="72" t="s">
        <v>59</v>
      </c>
      <c r="D79" s="81"/>
      <c r="E79" s="81"/>
      <c r="F79" s="10" t="e">
        <f t="shared" si="4"/>
        <v>#DIV/0!</v>
      </c>
      <c r="G79" s="56"/>
      <c r="H79" s="56"/>
      <c r="I79" s="56"/>
      <c r="J79" s="56"/>
      <c r="K79" s="56"/>
      <c r="L79" s="56"/>
    </row>
    <row r="80" spans="1:12" s="40" customFormat="1" ht="0.75" customHeight="1" hidden="1">
      <c r="A80" s="54"/>
      <c r="B80" s="53"/>
      <c r="C80" s="75" t="s">
        <v>57</v>
      </c>
      <c r="D80" s="81"/>
      <c r="E80" s="81"/>
      <c r="F80" s="10" t="e">
        <f t="shared" si="4"/>
        <v>#DIV/0!</v>
      </c>
      <c r="G80" s="56"/>
      <c r="H80" s="56"/>
      <c r="I80" s="56"/>
      <c r="J80" s="56"/>
      <c r="K80" s="56"/>
      <c r="L80" s="56"/>
    </row>
    <row r="81" spans="1:12" s="40" customFormat="1" ht="26.25" customHeight="1">
      <c r="A81" s="54"/>
      <c r="B81" s="53"/>
      <c r="C81" s="75" t="s">
        <v>114</v>
      </c>
      <c r="D81" s="83">
        <v>0.45</v>
      </c>
      <c r="E81" s="81"/>
      <c r="F81" s="10">
        <f t="shared" si="4"/>
        <v>0</v>
      </c>
      <c r="G81" s="56"/>
      <c r="H81" s="56"/>
      <c r="I81" s="56"/>
      <c r="J81" s="56"/>
      <c r="K81" s="56"/>
      <c r="L81" s="56"/>
    </row>
    <row r="82" spans="1:12" s="40" customFormat="1" ht="15.75" customHeight="1" hidden="1">
      <c r="A82" s="54"/>
      <c r="B82" s="53"/>
      <c r="C82" s="75" t="s">
        <v>67</v>
      </c>
      <c r="D82" s="81"/>
      <c r="E82" s="81"/>
      <c r="F82" s="10" t="e">
        <f t="shared" si="4"/>
        <v>#DIV/0!</v>
      </c>
      <c r="G82" s="56"/>
      <c r="H82" s="56"/>
      <c r="I82" s="56"/>
      <c r="J82" s="56"/>
      <c r="K82" s="56"/>
      <c r="L82" s="56"/>
    </row>
    <row r="83" spans="1:12" s="40" customFormat="1" ht="26.25" customHeight="1">
      <c r="A83" s="54"/>
      <c r="B83" s="53"/>
      <c r="C83" s="75" t="s">
        <v>87</v>
      </c>
      <c r="D83" s="83">
        <v>648.44</v>
      </c>
      <c r="E83" s="81"/>
      <c r="F83" s="10"/>
      <c r="G83" s="56"/>
      <c r="H83" s="56"/>
      <c r="I83" s="56"/>
      <c r="J83" s="56"/>
      <c r="K83" s="56"/>
      <c r="L83" s="56"/>
    </row>
    <row r="84" spans="1:12" s="40" customFormat="1" ht="16.5" customHeight="1">
      <c r="A84" s="54"/>
      <c r="B84" s="53"/>
      <c r="C84" s="75" t="s">
        <v>68</v>
      </c>
      <c r="D84" s="83">
        <v>658.65</v>
      </c>
      <c r="E84" s="81">
        <v>641.2</v>
      </c>
      <c r="F84" s="10">
        <f t="shared" si="4"/>
        <v>97.3506414635998</v>
      </c>
      <c r="G84" s="56"/>
      <c r="H84" s="56"/>
      <c r="I84" s="56"/>
      <c r="J84" s="56"/>
      <c r="K84" s="56"/>
      <c r="L84" s="56"/>
    </row>
    <row r="85" spans="1:12" s="40" customFormat="1" ht="15.75" customHeight="1">
      <c r="A85" s="54"/>
      <c r="B85" s="53"/>
      <c r="C85" s="75" t="s">
        <v>78</v>
      </c>
      <c r="D85" s="83">
        <v>6750</v>
      </c>
      <c r="E85" s="81">
        <v>19.8</v>
      </c>
      <c r="F85" s="10">
        <f>E85/D85*100</f>
        <v>0.29333333333333333</v>
      </c>
      <c r="G85" s="56"/>
      <c r="H85" s="56"/>
      <c r="I85" s="56"/>
      <c r="J85" s="56"/>
      <c r="K85" s="56"/>
      <c r="L85" s="56"/>
    </row>
    <row r="86" spans="1:12" s="40" customFormat="1" ht="21" customHeight="1" hidden="1">
      <c r="A86" s="54"/>
      <c r="B86" s="53"/>
      <c r="C86" s="75" t="s">
        <v>69</v>
      </c>
      <c r="D86" s="81"/>
      <c r="E86" s="81"/>
      <c r="F86" s="10" t="e">
        <f t="shared" si="4"/>
        <v>#DIV/0!</v>
      </c>
      <c r="G86" s="56"/>
      <c r="H86" s="56"/>
      <c r="I86" s="56"/>
      <c r="J86" s="56"/>
      <c r="K86" s="56"/>
      <c r="L86" s="56"/>
    </row>
    <row r="87" spans="1:12" s="40" customFormat="1" ht="25.5" customHeight="1" hidden="1">
      <c r="A87" s="54"/>
      <c r="B87" s="53"/>
      <c r="C87" s="75" t="s">
        <v>70</v>
      </c>
      <c r="D87" s="81"/>
      <c r="E87" s="81"/>
      <c r="F87" s="10" t="e">
        <f t="shared" si="4"/>
        <v>#DIV/0!</v>
      </c>
      <c r="G87" s="56"/>
      <c r="H87" s="56"/>
      <c r="I87" s="56"/>
      <c r="J87" s="56"/>
      <c r="K87" s="56"/>
      <c r="L87" s="56"/>
    </row>
    <row r="88" spans="1:12" s="40" customFormat="1" ht="21.75" customHeight="1" hidden="1">
      <c r="A88" s="54"/>
      <c r="B88" s="53"/>
      <c r="C88" s="75" t="s">
        <v>71</v>
      </c>
      <c r="D88" s="81"/>
      <c r="E88" s="81"/>
      <c r="F88" s="10" t="e">
        <f t="shared" si="4"/>
        <v>#DIV/0!</v>
      </c>
      <c r="G88" s="56"/>
      <c r="H88" s="56"/>
      <c r="I88" s="56"/>
      <c r="J88" s="56"/>
      <c r="K88" s="56"/>
      <c r="L88" s="56"/>
    </row>
    <row r="89" spans="1:12" s="40" customFormat="1" ht="13.5" customHeight="1" hidden="1">
      <c r="A89" s="54"/>
      <c r="B89" s="53"/>
      <c r="C89" s="75"/>
      <c r="D89" s="81"/>
      <c r="E89" s="81"/>
      <c r="F89" s="10" t="e">
        <f t="shared" si="4"/>
        <v>#DIV/0!</v>
      </c>
      <c r="G89" s="56"/>
      <c r="H89" s="56"/>
      <c r="I89" s="56"/>
      <c r="J89" s="56"/>
      <c r="K89" s="56"/>
      <c r="L89" s="56"/>
    </row>
    <row r="90" spans="1:12" s="40" customFormat="1" ht="0.75" customHeight="1" hidden="1">
      <c r="A90" s="54"/>
      <c r="B90" s="53"/>
      <c r="C90" s="75" t="s">
        <v>89</v>
      </c>
      <c r="D90" s="81"/>
      <c r="E90" s="81"/>
      <c r="F90" s="10" t="e">
        <f t="shared" si="4"/>
        <v>#DIV/0!</v>
      </c>
      <c r="G90" s="56"/>
      <c r="H90" s="56"/>
      <c r="I90" s="56"/>
      <c r="J90" s="56"/>
      <c r="K90" s="56"/>
      <c r="L90" s="56"/>
    </row>
    <row r="91" spans="1:12" s="40" customFormat="1" ht="12.75" customHeight="1" hidden="1">
      <c r="A91" s="54"/>
      <c r="B91" s="53"/>
      <c r="C91" s="75"/>
      <c r="D91" s="81"/>
      <c r="E91" s="81"/>
      <c r="F91" s="10"/>
      <c r="G91" s="56"/>
      <c r="H91" s="56"/>
      <c r="I91" s="56"/>
      <c r="J91" s="56"/>
      <c r="K91" s="56"/>
      <c r="L91" s="56"/>
    </row>
    <row r="92" spans="1:12" s="40" customFormat="1" ht="12.75" customHeight="1" hidden="1">
      <c r="A92" s="54">
        <v>18</v>
      </c>
      <c r="B92" s="53"/>
      <c r="C92" s="75" t="s">
        <v>92</v>
      </c>
      <c r="D92" s="83"/>
      <c r="E92" s="81"/>
      <c r="F92" s="10" t="e">
        <f t="shared" si="4"/>
        <v>#DIV/0!</v>
      </c>
      <c r="G92" s="56"/>
      <c r="H92" s="56"/>
      <c r="I92" s="56"/>
      <c r="J92" s="56"/>
      <c r="K92" s="56"/>
      <c r="L92" s="56"/>
    </row>
    <row r="93" spans="1:12" s="40" customFormat="1" ht="18.75" customHeight="1">
      <c r="A93" s="54">
        <v>19</v>
      </c>
      <c r="B93" s="53"/>
      <c r="C93" s="75" t="s">
        <v>73</v>
      </c>
      <c r="D93" s="81"/>
      <c r="E93" s="81">
        <v>-132.4</v>
      </c>
      <c r="F93" s="10"/>
      <c r="G93" s="56"/>
      <c r="H93" s="56"/>
      <c r="I93" s="56"/>
      <c r="J93" s="56"/>
      <c r="K93" s="56"/>
      <c r="L93" s="56"/>
    </row>
    <row r="94" spans="1:12" s="40" customFormat="1" ht="16.5" customHeight="1">
      <c r="A94" s="54">
        <v>20</v>
      </c>
      <c r="B94" s="53"/>
      <c r="C94" s="75" t="s">
        <v>116</v>
      </c>
      <c r="D94" s="81"/>
      <c r="E94" s="81">
        <v>3</v>
      </c>
      <c r="F94" s="10"/>
      <c r="G94" s="56"/>
      <c r="H94" s="56"/>
      <c r="I94" s="56"/>
      <c r="J94" s="56"/>
      <c r="K94" s="56"/>
      <c r="L94" s="56"/>
    </row>
    <row r="95" spans="1:12" s="5" customFormat="1" ht="18" customHeight="1">
      <c r="A95" s="30"/>
      <c r="B95" s="31"/>
      <c r="C95" s="18" t="s">
        <v>22</v>
      </c>
      <c r="D95" s="66">
        <f>D24+D25+D27+D54+D94</f>
        <v>1113422.87</v>
      </c>
      <c r="E95" s="66">
        <f>E24+E25+E27+E54+E93+E94</f>
        <v>257290.1</v>
      </c>
      <c r="F95" s="20">
        <f>E95/D95*100</f>
        <v>23.108030823904308</v>
      </c>
      <c r="G95" s="71"/>
      <c r="H95" s="27"/>
      <c r="I95" s="27"/>
      <c r="J95" s="27"/>
      <c r="K95" s="27"/>
      <c r="L95" s="27"/>
    </row>
    <row r="96" spans="1:12" s="5" customFormat="1" ht="17.25" customHeight="1">
      <c r="A96" s="7"/>
      <c r="B96" s="25"/>
      <c r="C96" s="93" t="s">
        <v>23</v>
      </c>
      <c r="D96" s="26"/>
      <c r="E96" s="26"/>
      <c r="F96" s="7"/>
      <c r="G96" s="27"/>
      <c r="H96" s="27"/>
      <c r="I96" s="27"/>
      <c r="J96" s="27"/>
      <c r="K96" s="27"/>
      <c r="L96" s="27"/>
    </row>
    <row r="97" spans="1:12" s="40" customFormat="1" ht="24.75" customHeight="1">
      <c r="A97" s="54">
        <v>1</v>
      </c>
      <c r="B97" s="61" t="s">
        <v>32</v>
      </c>
      <c r="C97" s="73" t="s">
        <v>117</v>
      </c>
      <c r="D97" s="81">
        <v>215920</v>
      </c>
      <c r="E97" s="81">
        <v>41288.5</v>
      </c>
      <c r="F97" s="10">
        <f aca="true" t="shared" si="5" ref="F97:F108">E97/D97*100</f>
        <v>19.122128566135604</v>
      </c>
      <c r="G97" s="56"/>
      <c r="H97" s="56"/>
      <c r="I97" s="56"/>
      <c r="J97" s="56"/>
      <c r="K97" s="56"/>
      <c r="L97" s="56"/>
    </row>
    <row r="98" spans="1:12" s="40" customFormat="1" ht="21.75" customHeight="1">
      <c r="A98" s="54">
        <v>2</v>
      </c>
      <c r="B98" s="61" t="s">
        <v>33</v>
      </c>
      <c r="C98" s="73" t="s">
        <v>24</v>
      </c>
      <c r="D98" s="81">
        <v>15474.8</v>
      </c>
      <c r="E98" s="81">
        <v>3117.4</v>
      </c>
      <c r="F98" s="10">
        <f t="shared" si="5"/>
        <v>20.14500995166335</v>
      </c>
      <c r="G98" s="56"/>
      <c r="H98" s="56"/>
      <c r="I98" s="56"/>
      <c r="J98" s="56"/>
      <c r="K98" s="56"/>
      <c r="L98" s="56"/>
    </row>
    <row r="99" spans="1:12" s="40" customFormat="1" ht="20.25" customHeight="1">
      <c r="A99" s="54">
        <v>3</v>
      </c>
      <c r="B99" s="61" t="s">
        <v>34</v>
      </c>
      <c r="C99" s="73" t="s">
        <v>25</v>
      </c>
      <c r="D99" s="81">
        <v>29425.1</v>
      </c>
      <c r="E99" s="81">
        <v>331.7</v>
      </c>
      <c r="F99" s="10">
        <f t="shared" si="5"/>
        <v>1.1272688962824255</v>
      </c>
      <c r="G99" s="56"/>
      <c r="H99" s="56"/>
      <c r="I99" s="56"/>
      <c r="J99" s="56"/>
      <c r="K99" s="56"/>
      <c r="L99" s="56"/>
    </row>
    <row r="100" spans="1:12" s="40" customFormat="1" ht="17.25" customHeight="1">
      <c r="A100" s="54">
        <v>4</v>
      </c>
      <c r="B100" s="61" t="s">
        <v>35</v>
      </c>
      <c r="C100" s="73" t="s">
        <v>26</v>
      </c>
      <c r="D100" s="81">
        <v>90680.1</v>
      </c>
      <c r="E100" s="81">
        <v>8011.1</v>
      </c>
      <c r="F100" s="10">
        <f t="shared" si="5"/>
        <v>8.834463129176081</v>
      </c>
      <c r="G100" s="56"/>
      <c r="H100" s="56"/>
      <c r="I100" s="56"/>
      <c r="J100" s="56"/>
      <c r="K100" s="56"/>
      <c r="L100" s="56"/>
    </row>
    <row r="101" spans="1:12" s="40" customFormat="1" ht="17.25" customHeight="1">
      <c r="A101" s="54">
        <v>5</v>
      </c>
      <c r="B101" s="61" t="s">
        <v>36</v>
      </c>
      <c r="C101" s="73" t="s">
        <v>27</v>
      </c>
      <c r="D101" s="81">
        <v>677652.3</v>
      </c>
      <c r="E101" s="81">
        <v>139833.8</v>
      </c>
      <c r="F101" s="10">
        <f t="shared" si="5"/>
        <v>20.635036581444492</v>
      </c>
      <c r="G101" s="56"/>
      <c r="H101" s="56"/>
      <c r="I101" s="56"/>
      <c r="J101" s="56"/>
      <c r="K101" s="56"/>
      <c r="L101" s="56"/>
    </row>
    <row r="102" spans="1:12" s="40" customFormat="1" ht="17.25" customHeight="1">
      <c r="A102" s="54">
        <v>6</v>
      </c>
      <c r="B102" s="61" t="s">
        <v>37</v>
      </c>
      <c r="C102" s="73" t="s">
        <v>28</v>
      </c>
      <c r="D102" s="81">
        <v>42311.7</v>
      </c>
      <c r="E102" s="81">
        <v>8446.2</v>
      </c>
      <c r="F102" s="10">
        <f t="shared" si="5"/>
        <v>19.961854522507963</v>
      </c>
      <c r="G102" s="56"/>
      <c r="H102" s="56"/>
      <c r="I102" s="56"/>
      <c r="J102" s="56"/>
      <c r="K102" s="56"/>
      <c r="L102" s="56"/>
    </row>
    <row r="103" spans="1:12" s="40" customFormat="1" ht="6.75" customHeight="1" hidden="1">
      <c r="A103" s="54">
        <v>7</v>
      </c>
      <c r="B103" s="61" t="s">
        <v>38</v>
      </c>
      <c r="C103" s="73" t="s">
        <v>29</v>
      </c>
      <c r="D103" s="81"/>
      <c r="E103" s="81"/>
      <c r="F103" s="10" t="e">
        <f t="shared" si="5"/>
        <v>#DIV/0!</v>
      </c>
      <c r="G103" s="56"/>
      <c r="H103" s="56"/>
      <c r="I103" s="56"/>
      <c r="J103" s="56"/>
      <c r="K103" s="56"/>
      <c r="L103" s="56"/>
    </row>
    <row r="104" spans="1:12" s="40" customFormat="1" ht="18" customHeight="1">
      <c r="A104" s="54">
        <v>8</v>
      </c>
      <c r="B104" s="61" t="s">
        <v>39</v>
      </c>
      <c r="C104" s="73" t="s">
        <v>30</v>
      </c>
      <c r="D104" s="81">
        <v>19149.4</v>
      </c>
      <c r="E104" s="81">
        <v>3208.1</v>
      </c>
      <c r="F104" s="10">
        <f t="shared" si="5"/>
        <v>16.753005316093454</v>
      </c>
      <c r="G104" s="56"/>
      <c r="H104" s="56"/>
      <c r="I104" s="56"/>
      <c r="J104" s="56"/>
      <c r="K104" s="56"/>
      <c r="L104" s="56"/>
    </row>
    <row r="105" spans="1:12" s="40" customFormat="1" ht="18.75" customHeight="1">
      <c r="A105" s="54">
        <v>9</v>
      </c>
      <c r="B105" s="61" t="s">
        <v>63</v>
      </c>
      <c r="C105" s="73" t="s">
        <v>80</v>
      </c>
      <c r="D105" s="81">
        <v>72678.9</v>
      </c>
      <c r="E105" s="81">
        <v>15401.5</v>
      </c>
      <c r="F105" s="10">
        <f t="shared" si="5"/>
        <v>21.191157268478197</v>
      </c>
      <c r="G105" s="56"/>
      <c r="H105" s="56"/>
      <c r="I105" s="56"/>
      <c r="J105" s="56"/>
      <c r="K105" s="56"/>
      <c r="L105" s="56"/>
    </row>
    <row r="106" spans="1:12" s="40" customFormat="1" ht="17.25" customHeight="1">
      <c r="A106" s="54"/>
      <c r="B106" s="61" t="s">
        <v>84</v>
      </c>
      <c r="C106" s="73" t="s">
        <v>85</v>
      </c>
      <c r="D106" s="81">
        <v>2100</v>
      </c>
      <c r="E106" s="81">
        <v>686.1</v>
      </c>
      <c r="F106" s="10">
        <f t="shared" si="5"/>
        <v>32.67142857142857</v>
      </c>
      <c r="G106" s="56"/>
      <c r="H106" s="56"/>
      <c r="I106" s="56"/>
      <c r="J106" s="56"/>
      <c r="K106" s="56"/>
      <c r="L106" s="56"/>
    </row>
    <row r="107" spans="1:12" s="11" customFormat="1" ht="20.25" customHeight="1">
      <c r="A107" s="54">
        <v>10</v>
      </c>
      <c r="B107" s="61" t="s">
        <v>64</v>
      </c>
      <c r="C107" s="73" t="s">
        <v>65</v>
      </c>
      <c r="D107" s="81">
        <v>6959.9</v>
      </c>
      <c r="E107" s="81">
        <v>2027.6</v>
      </c>
      <c r="F107" s="10">
        <f t="shared" si="5"/>
        <v>29.13260247992069</v>
      </c>
      <c r="G107" s="14"/>
      <c r="H107" s="14"/>
      <c r="I107" s="14"/>
      <c r="J107" s="14"/>
      <c r="K107" s="14"/>
      <c r="L107" s="14"/>
    </row>
    <row r="108" spans="1:12" s="5" customFormat="1" ht="17.25" customHeight="1">
      <c r="A108" s="30"/>
      <c r="B108" s="32"/>
      <c r="C108" s="18" t="s">
        <v>31</v>
      </c>
      <c r="D108" s="19">
        <f>SUM(D97:D107)</f>
        <v>1172352.1999999997</v>
      </c>
      <c r="E108" s="19">
        <f>SUM(E97:E107)</f>
        <v>222352.00000000003</v>
      </c>
      <c r="F108" s="20">
        <f t="shared" si="5"/>
        <v>18.96631404794567</v>
      </c>
      <c r="G108" s="27"/>
      <c r="H108" s="27"/>
      <c r="I108" s="27"/>
      <c r="J108" s="63" t="s">
        <v>93</v>
      </c>
      <c r="K108" s="27"/>
      <c r="L108" s="27"/>
    </row>
    <row r="109" spans="1:12" s="5" customFormat="1" ht="17.25" customHeight="1">
      <c r="A109" s="30"/>
      <c r="B109" s="32"/>
      <c r="C109" s="18" t="s">
        <v>102</v>
      </c>
      <c r="D109" s="19">
        <f>D95-D108</f>
        <v>-58929.32999999961</v>
      </c>
      <c r="E109" s="19">
        <f>E95-E108</f>
        <v>34938.09999999998</v>
      </c>
      <c r="F109" s="20"/>
      <c r="G109" s="27"/>
      <c r="H109" s="27"/>
      <c r="I109" s="27"/>
      <c r="J109" s="63"/>
      <c r="K109" s="27"/>
      <c r="L109" s="27"/>
    </row>
    <row r="110" spans="1:12" s="40" customFormat="1" ht="48" customHeight="1">
      <c r="A110" s="94"/>
      <c r="B110" s="95"/>
      <c r="C110" s="95"/>
      <c r="D110" s="95"/>
      <c r="E110" s="95"/>
      <c r="F110" s="95"/>
      <c r="G110" s="62"/>
      <c r="H110" s="62"/>
      <c r="I110" s="56"/>
      <c r="J110" s="56"/>
      <c r="K110" s="56"/>
      <c r="L110" s="56"/>
    </row>
    <row r="111" spans="1:12" s="5" customFormat="1" ht="12.75" customHeight="1" hidden="1">
      <c r="A111" s="33"/>
      <c r="B111" s="8"/>
      <c r="C111" s="34"/>
      <c r="D111" s="35"/>
      <c r="E111" s="35"/>
      <c r="F111" s="33"/>
      <c r="G111" s="27"/>
      <c r="H111" s="27"/>
      <c r="I111" s="27"/>
      <c r="J111" s="27"/>
      <c r="K111" s="27"/>
      <c r="L111" s="27"/>
    </row>
    <row r="112" spans="1:12" s="5" customFormat="1" ht="6" customHeight="1" hidden="1">
      <c r="A112" s="33"/>
      <c r="B112" s="8"/>
      <c r="C112" s="34"/>
      <c r="D112" s="35"/>
      <c r="E112" s="35"/>
      <c r="F112" s="33"/>
      <c r="G112" s="27"/>
      <c r="H112" s="27"/>
      <c r="I112" s="27"/>
      <c r="J112" s="27"/>
      <c r="K112" s="27"/>
      <c r="L112" s="27"/>
    </row>
    <row r="113" spans="1:12" s="5" customFormat="1" ht="34.5" customHeight="1">
      <c r="A113" s="96" t="s">
        <v>103</v>
      </c>
      <c r="B113" s="97"/>
      <c r="C113" s="97"/>
      <c r="D113" s="97"/>
      <c r="E113" s="97"/>
      <c r="F113" s="97"/>
      <c r="G113" s="27"/>
      <c r="H113" s="27"/>
      <c r="I113" s="27"/>
      <c r="J113" s="27"/>
      <c r="K113" s="27"/>
      <c r="L113" s="27"/>
    </row>
    <row r="114" spans="1:12" s="5" customFormat="1" ht="9.75" customHeight="1">
      <c r="A114" s="33"/>
      <c r="B114" s="8"/>
      <c r="C114" s="34"/>
      <c r="D114" s="35"/>
      <c r="E114" s="35"/>
      <c r="F114" s="33"/>
      <c r="G114" s="27"/>
      <c r="H114" s="27"/>
      <c r="I114" s="27"/>
      <c r="J114" s="27"/>
      <c r="K114" s="27"/>
      <c r="L114" s="27"/>
    </row>
    <row r="115" spans="1:6" s="5" customFormat="1" ht="12.75">
      <c r="A115" s="3"/>
      <c r="B115" s="4"/>
      <c r="C115" s="3"/>
      <c r="D115" s="3"/>
      <c r="E115" s="3"/>
      <c r="F115" s="3"/>
    </row>
    <row r="116" spans="1:6" s="5" customFormat="1" ht="12.75">
      <c r="A116" s="3"/>
      <c r="B116" s="4"/>
      <c r="C116" s="3"/>
      <c r="D116" s="3"/>
      <c r="E116" s="3"/>
      <c r="F116" s="3"/>
    </row>
    <row r="117" spans="1:6" s="11" customFormat="1" ht="12">
      <c r="A117" s="21"/>
      <c r="B117" s="22"/>
      <c r="C117" s="21"/>
      <c r="D117" s="21"/>
      <c r="E117" s="21"/>
      <c r="F117" s="21"/>
    </row>
    <row r="118" spans="1:6" s="11" customFormat="1" ht="12">
      <c r="A118" s="21"/>
      <c r="B118" s="22"/>
      <c r="C118" s="21"/>
      <c r="D118" s="21"/>
      <c r="E118" s="21"/>
      <c r="F118" s="21"/>
    </row>
    <row r="119" spans="1:6" s="11" customFormat="1" ht="12">
      <c r="A119" s="21"/>
      <c r="B119" s="22"/>
      <c r="C119" s="21"/>
      <c r="D119" s="21"/>
      <c r="E119" s="21"/>
      <c r="F119" s="21"/>
    </row>
    <row r="120" spans="1:6" s="11" customFormat="1" ht="12">
      <c r="A120" s="21"/>
      <c r="B120" s="22"/>
      <c r="C120" s="21"/>
      <c r="D120" s="21"/>
      <c r="E120" s="21"/>
      <c r="F120" s="21"/>
    </row>
    <row r="121" spans="1:6" s="11" customFormat="1" ht="12">
      <c r="A121" s="21"/>
      <c r="B121" s="22"/>
      <c r="C121" s="21"/>
      <c r="D121" s="21"/>
      <c r="E121" s="21"/>
      <c r="F121" s="21"/>
    </row>
    <row r="122" spans="1:6" s="11" customFormat="1" ht="12">
      <c r="A122" s="21"/>
      <c r="B122" s="22"/>
      <c r="C122" s="21"/>
      <c r="D122" s="21"/>
      <c r="E122" s="21"/>
      <c r="F122" s="21"/>
    </row>
    <row r="123" spans="1:6" s="11" customFormat="1" ht="0.75" customHeight="1" hidden="1">
      <c r="A123" s="21"/>
      <c r="B123" s="22"/>
      <c r="C123" s="21"/>
      <c r="D123" s="21"/>
      <c r="E123" s="21"/>
      <c r="F123" s="21"/>
    </row>
    <row r="124" spans="1:6" s="11" customFormat="1" ht="12" customHeight="1" hidden="1">
      <c r="A124" s="21"/>
      <c r="B124" s="22"/>
      <c r="C124" s="21"/>
      <c r="D124" s="21"/>
      <c r="E124" s="21"/>
      <c r="F124" s="21"/>
    </row>
    <row r="125" spans="1:6" s="11" customFormat="1" ht="12" customHeight="1" hidden="1">
      <c r="A125" s="21"/>
      <c r="B125" s="22"/>
      <c r="C125" s="21"/>
      <c r="D125" s="21"/>
      <c r="E125" s="21"/>
      <c r="F125" s="21"/>
    </row>
    <row r="126" spans="1:6" s="11" customFormat="1" ht="12" customHeight="1" hidden="1">
      <c r="A126" s="21"/>
      <c r="B126" s="22"/>
      <c r="C126" s="21"/>
      <c r="D126" s="21"/>
      <c r="E126" s="21"/>
      <c r="F126" s="21"/>
    </row>
    <row r="127" spans="1:6" s="11" customFormat="1" ht="12" customHeight="1" hidden="1">
      <c r="A127" s="21"/>
      <c r="B127" s="22"/>
      <c r="C127" s="21"/>
      <c r="D127" s="21"/>
      <c r="E127" s="21"/>
      <c r="F127" s="21"/>
    </row>
    <row r="128" spans="1:6" s="11" customFormat="1" ht="0.75" customHeight="1" hidden="1">
      <c r="A128" s="21"/>
      <c r="B128" s="22"/>
      <c r="C128" s="21"/>
      <c r="D128" s="21"/>
      <c r="E128" s="21"/>
      <c r="F128" s="21"/>
    </row>
    <row r="129" spans="1:6" s="11" customFormat="1" ht="12" customHeight="1" hidden="1">
      <c r="A129" s="21"/>
      <c r="B129" s="22"/>
      <c r="C129" s="21"/>
      <c r="D129" s="21"/>
      <c r="E129" s="21"/>
      <c r="F129" s="21"/>
    </row>
    <row r="130" spans="1:6" s="11" customFormat="1" ht="12" customHeight="1" hidden="1">
      <c r="A130" s="21"/>
      <c r="B130" s="22"/>
      <c r="C130" s="21"/>
      <c r="D130" s="21"/>
      <c r="E130" s="21"/>
      <c r="F130" s="21"/>
    </row>
    <row r="131" spans="1:6" s="11" customFormat="1" ht="12" customHeight="1" hidden="1">
      <c r="A131" s="21"/>
      <c r="B131" s="22"/>
      <c r="C131" s="21"/>
      <c r="D131" s="21"/>
      <c r="E131" s="21"/>
      <c r="F131" s="21"/>
    </row>
    <row r="132" spans="1:6" s="11" customFormat="1" ht="12" customHeight="1" hidden="1">
      <c r="A132" s="21"/>
      <c r="B132" s="22"/>
      <c r="C132" s="21"/>
      <c r="D132" s="21"/>
      <c r="E132" s="21"/>
      <c r="F132" s="21"/>
    </row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0.75" customHeight="1"/>
    <row r="147" ht="12.75" hidden="1"/>
    <row r="148" ht="12.75" hidden="1"/>
    <row r="149" ht="12.75" hidden="1"/>
    <row r="150" ht="12.75" hidden="1"/>
    <row r="151" ht="12.75" hidden="1"/>
  </sheetData>
  <sheetProtection/>
  <mergeCells count="2">
    <mergeCell ref="A110:F110"/>
    <mergeCell ref="A113:F113"/>
  </mergeCells>
  <printOptions horizontalCentered="1"/>
  <pageMargins left="0.4330708661417323" right="0" top="0.5905511811023623" bottom="0.4330708661417323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Ludmila</cp:lastModifiedBy>
  <cp:lastPrinted>2018-04-11T22:37:27Z</cp:lastPrinted>
  <dcterms:created xsi:type="dcterms:W3CDTF">2006-05-15T00:36:43Z</dcterms:created>
  <dcterms:modified xsi:type="dcterms:W3CDTF">2018-06-09T00:21:50Z</dcterms:modified>
  <cp:category/>
  <cp:version/>
  <cp:contentType/>
  <cp:contentStatus/>
</cp:coreProperties>
</file>